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4. Labour Force and Employment\"/>
    </mc:Choice>
  </mc:AlternateContent>
  <xr:revisionPtr revIDLastSave="0" documentId="13_ncr:1_{B79B5C5D-D92D-4E6D-B7D0-D180D4292A65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Table 4.1" sheetId="1" r:id="rId1"/>
    <sheet name="Table 4.2" sheetId="2" r:id="rId2"/>
    <sheet name="Table 4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9" i="1" l="1"/>
  <c r="AA29" i="1"/>
  <c r="AE29" i="1"/>
  <c r="AH29" i="1"/>
  <c r="D27" i="3"/>
  <c r="C27" i="3"/>
  <c r="E26" i="3"/>
  <c r="E25" i="3"/>
  <c r="E24" i="3"/>
  <c r="E23" i="3"/>
  <c r="E22" i="3"/>
  <c r="E21" i="3"/>
  <c r="E20" i="3"/>
  <c r="E19" i="3"/>
  <c r="E18" i="3"/>
  <c r="W29" i="1"/>
  <c r="S29" i="1"/>
  <c r="C16" i="2"/>
  <c r="B16" i="2"/>
  <c r="D6" i="2"/>
  <c r="D7" i="2"/>
  <c r="D8" i="2"/>
  <c r="D9" i="2"/>
  <c r="D10" i="2"/>
  <c r="D11" i="2"/>
  <c r="D12" i="2"/>
  <c r="D13" i="2"/>
  <c r="D14" i="2"/>
  <c r="D15" i="2"/>
  <c r="D5" i="2"/>
  <c r="G7" i="2"/>
  <c r="G8" i="2"/>
  <c r="G9" i="2"/>
  <c r="G10" i="2"/>
  <c r="G11" i="2"/>
  <c r="G12" i="2"/>
  <c r="G13" i="2"/>
  <c r="G14" i="2"/>
  <c r="G15" i="2"/>
  <c r="G6" i="2"/>
  <c r="J10" i="2"/>
  <c r="M6" i="2"/>
  <c r="M7" i="2"/>
  <c r="M8" i="2"/>
  <c r="M9" i="2"/>
  <c r="M11" i="2"/>
  <c r="M12" i="2"/>
  <c r="M13" i="2"/>
  <c r="M14" i="2"/>
  <c r="M15" i="2"/>
  <c r="M5" i="2"/>
  <c r="L16" i="2"/>
  <c r="K16" i="2"/>
  <c r="H12" i="3"/>
  <c r="H10" i="3"/>
  <c r="E10" i="3"/>
  <c r="E12" i="3"/>
  <c r="E29" i="1"/>
  <c r="D29" i="1"/>
  <c r="C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14" i="3"/>
  <c r="C14" i="3"/>
  <c r="H13" i="3"/>
  <c r="G14" i="3"/>
  <c r="F14" i="3"/>
  <c r="E11" i="3"/>
  <c r="H9" i="3"/>
  <c r="E9" i="3"/>
  <c r="H8" i="3"/>
  <c r="E8" i="3"/>
  <c r="H7" i="3"/>
  <c r="E7" i="3"/>
  <c r="H6" i="3"/>
  <c r="E6" i="3"/>
  <c r="H5" i="3"/>
  <c r="E5" i="3"/>
  <c r="I16" i="2"/>
  <c r="H16" i="2"/>
  <c r="F16" i="2"/>
  <c r="E16" i="2"/>
  <c r="J15" i="2"/>
  <c r="J14" i="2"/>
  <c r="J13" i="2"/>
  <c r="J12" i="2"/>
  <c r="J11" i="2"/>
  <c r="J9" i="2"/>
  <c r="J8" i="2"/>
  <c r="J7" i="2"/>
  <c r="J6" i="2"/>
  <c r="J5" i="2"/>
  <c r="V29" i="1"/>
  <c r="M29" i="1"/>
  <c r="L29" i="1"/>
  <c r="K29" i="1"/>
  <c r="I29" i="1"/>
  <c r="H29" i="1"/>
  <c r="G29" i="1"/>
  <c r="R28" i="1"/>
  <c r="N28" i="1"/>
  <c r="J28" i="1"/>
  <c r="R27" i="1"/>
  <c r="N27" i="1"/>
  <c r="J27" i="1"/>
  <c r="R26" i="1"/>
  <c r="N26" i="1"/>
  <c r="J26" i="1"/>
  <c r="R25" i="1"/>
  <c r="N25" i="1"/>
  <c r="J25" i="1"/>
  <c r="R24" i="1"/>
  <c r="N24" i="1"/>
  <c r="J24" i="1"/>
  <c r="R23" i="1"/>
  <c r="N23" i="1"/>
  <c r="J23" i="1"/>
  <c r="R22" i="1"/>
  <c r="N22" i="1"/>
  <c r="J22" i="1"/>
  <c r="R21" i="1"/>
  <c r="N21" i="1"/>
  <c r="J21" i="1"/>
  <c r="R20" i="1"/>
  <c r="N20" i="1"/>
  <c r="J20" i="1"/>
  <c r="R19" i="1"/>
  <c r="N19" i="1"/>
  <c r="J19" i="1"/>
  <c r="P18" i="1"/>
  <c r="R18" i="1" s="1"/>
  <c r="N18" i="1"/>
  <c r="J18" i="1"/>
  <c r="R17" i="1"/>
  <c r="N17" i="1"/>
  <c r="J17" i="1"/>
  <c r="R16" i="1"/>
  <c r="N16" i="1"/>
  <c r="J16" i="1"/>
  <c r="R15" i="1"/>
  <c r="N15" i="1"/>
  <c r="J15" i="1"/>
  <c r="P14" i="1"/>
  <c r="R14" i="1" s="1"/>
  <c r="N14" i="1"/>
  <c r="J14" i="1"/>
  <c r="R13" i="1"/>
  <c r="N13" i="1"/>
  <c r="J13" i="1"/>
  <c r="R12" i="1"/>
  <c r="N12" i="1"/>
  <c r="J12" i="1"/>
  <c r="R11" i="1"/>
  <c r="N11" i="1"/>
  <c r="J11" i="1"/>
  <c r="R10" i="1"/>
  <c r="N10" i="1"/>
  <c r="J10" i="1"/>
  <c r="R9" i="1"/>
  <c r="N9" i="1"/>
  <c r="J9" i="1"/>
  <c r="R8" i="1"/>
  <c r="N8" i="1"/>
  <c r="J8" i="1"/>
  <c r="R7" i="1"/>
  <c r="N7" i="1"/>
  <c r="J7" i="1"/>
  <c r="R6" i="1"/>
  <c r="N6" i="1"/>
  <c r="J6" i="1"/>
  <c r="R5" i="1"/>
  <c r="N5" i="1"/>
  <c r="J5" i="1"/>
  <c r="F29" i="1" l="1"/>
  <c r="E27" i="3"/>
  <c r="D16" i="2"/>
  <c r="G16" i="2"/>
  <c r="M16" i="2"/>
  <c r="E14" i="3"/>
  <c r="J29" i="1"/>
  <c r="N29" i="1"/>
  <c r="H11" i="3"/>
  <c r="H14" i="3" s="1"/>
  <c r="J16" i="2"/>
  <c r="R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8C563D4-E33B-4AD7-BA0E-EB130D531D58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5D5075C-FA9B-4B6A-B86A-0566FF694DF3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2" authorId="0" shapeId="0" xr:uid="{1128DCEC-0CDF-4804-A24B-4C3C6B33E8EE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<sst xmlns="http://schemas.openxmlformats.org/spreadsheetml/2006/main" count="144" uniqueCount="73">
  <si>
    <t>Position/Area</t>
  </si>
  <si>
    <t>Total</t>
  </si>
  <si>
    <t>Dzongkhag</t>
  </si>
  <si>
    <t>Dungkhag</t>
  </si>
  <si>
    <t>Thromdey</t>
  </si>
  <si>
    <t>Executive</t>
  </si>
  <si>
    <t>EX1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</si>
  <si>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</si>
  <si>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</si>
  <si>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</si>
  <si>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</si>
  <si>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</si>
  <si>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</si>
  <si>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</si>
  <si>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</si>
  <si>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</si>
  <si>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</si>
  <si>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</si>
  <si>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</si>
  <si>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</si>
  <si>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SS1</t>
  </si>
  <si>
    <t>SS2</t>
  </si>
  <si>
    <t>SS3</t>
  </si>
  <si>
    <t>SS4</t>
  </si>
  <si>
    <t>S1</t>
  </si>
  <si>
    <t>S2</t>
  </si>
  <si>
    <t>S3</t>
  </si>
  <si>
    <t>S4</t>
  </si>
  <si>
    <t>S5</t>
  </si>
  <si>
    <t>Operational</t>
  </si>
  <si>
    <t>O1</t>
  </si>
  <si>
    <t>O2</t>
  </si>
  <si>
    <t>O3</t>
  </si>
  <si>
    <t>O4</t>
  </si>
  <si>
    <t>Grand Total</t>
  </si>
  <si>
    <t xml:space="preserve">Source: RCSC civil service record, Thimphu </t>
  </si>
  <si>
    <t>Level of Education</t>
  </si>
  <si>
    <t xml:space="preserve">Male </t>
  </si>
  <si>
    <t>Female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</si>
  <si>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</si>
  <si>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</si>
  <si>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</si>
  <si>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</si>
  <si>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</si>
  <si>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</si>
  <si>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</si>
  <si>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</si>
  <si>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Enterprise</t>
  </si>
  <si>
    <t>Civil Service</t>
  </si>
  <si>
    <t>Other Government Agencies</t>
  </si>
  <si>
    <t>Armed Forces</t>
  </si>
  <si>
    <t>Agricultural Farming</t>
  </si>
  <si>
    <t>Public/Govt. Companies</t>
  </si>
  <si>
    <t>Non-Government Organization &amp; International Non-Government Organization (NGO/INGO)</t>
  </si>
  <si>
    <t>Male</t>
  </si>
  <si>
    <t>Private Companies</t>
  </si>
  <si>
    <t>Private Business</t>
  </si>
  <si>
    <t>Household(s) as domestic workers</t>
  </si>
  <si>
    <t>Gov. Agencies</t>
  </si>
  <si>
    <t>State owned company</t>
  </si>
  <si>
    <t>Illiterate/None</t>
  </si>
  <si>
    <t>Monastic Education</t>
  </si>
  <si>
    <t>TVET Graduate</t>
  </si>
  <si>
    <t>Source: LFS, NSB</t>
  </si>
  <si>
    <t>…..</t>
  </si>
  <si>
    <t>…</t>
  </si>
  <si>
    <t>...</t>
  </si>
  <si>
    <t>Thomdey</t>
  </si>
  <si>
    <t>Table 4.3: Employed Persons by type of Enterprise and Gender,  Pema Gatshel (2019-2022)</t>
  </si>
  <si>
    <r>
      <t>Table 4.2: Total Employed Persons by Level of Education,</t>
    </r>
    <r>
      <rPr>
        <b/>
        <sz val="12"/>
        <color indexed="8"/>
        <rFont val="Calibri Light"/>
        <family val="2"/>
      </rPr>
      <t xml:space="preserve">  Pema Gatshel (2018-2022)</t>
    </r>
  </si>
  <si>
    <t>Source: Labour Force Survey,NSB</t>
  </si>
  <si>
    <t>Dzonkhag</t>
  </si>
  <si>
    <t>Table 4.1: Number of Civil Servants by Position Category &amp; Level,  Pema Gatshel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</si>
</sst>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 tint="0.14999847407452621"/>
      <name val="Calibri Light"/>
      <family val="2"/>
      <scheme val="major"/>
    </font>
    <font>
      <b/>
      <sz val="12"/>
      <color indexed="8"/>
      <name val="Calibri Light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 Light"/>
      <family val="2"/>
      <scheme val="maj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4"/>
      <color rgb="FF000000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69">
    <xf numFmtId="0" fontId="0" fillId="0" borderId="0" xfId="0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8" xfId="0" applyBorder="1"/>
    <xf numFmtId="0" fontId="13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4" fillId="0" borderId="29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2" fillId="0" borderId="31" xfId="1" applyFont="1" applyBorder="1" applyAlignment="1">
      <alignment vertical="center" wrapText="1"/>
    </xf>
    <xf numFmtId="0" fontId="4" fillId="0" borderId="31" xfId="1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0" borderId="30" xfId="0" applyFont="1" applyBorder="1" applyAlignment="1">
      <alignment vertical="center"/>
    </xf>
    <xf numFmtId="3" fontId="15" fillId="0" borderId="30" xfId="0" applyNumberFormat="1" applyFont="1" applyBorder="1" applyAlignment="1">
      <alignment vertical="center"/>
    </xf>
    <xf numFmtId="0" fontId="15" fillId="0" borderId="32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0" xfId="0" applyFont="1" applyBorder="1" applyAlignment="1">
      <alignment horizontal="right" vertical="center"/>
    </xf>
    <xf numFmtId="0" fontId="15" fillId="0" borderId="32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31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6" fillId="0" borderId="0" xfId="0" applyFont="1"/>
    <xf numFmtId="0" fontId="18" fillId="0" borderId="1" xfId="0" applyFont="1" applyBorder="1" applyAlignment="1">
      <alignment vertical="center"/>
    </xf>
    <xf numFmtId="0" fontId="15" fillId="0" borderId="1" xfId="0" applyFont="1" applyBorder="1"/>
    <xf numFmtId="0" fontId="19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/>
    <xf numFmtId="0" fontId="20" fillId="0" borderId="1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0" fillId="0" borderId="1" xfId="0" applyBorder="1"/>
    <xf numFmtId="0" fontId="15" fillId="0" borderId="13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4" fillId="0" borderId="12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5" fillId="0" borderId="39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40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42" xfId="0" applyFont="1" applyBorder="1" applyAlignment="1">
      <alignment vertical="center"/>
    </xf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0" fillId="0" borderId="12" xfId="0" applyBorder="1"/>
    <xf numFmtId="0" fontId="0" fillId="0" borderId="43" xfId="0" applyBorder="1"/>
    <xf numFmtId="0" fontId="0" fillId="0" borderId="44" xfId="0" applyBorder="1"/>
    <xf numFmtId="0" fontId="9" fillId="0" borderId="45" xfId="0" applyFont="1" applyBorder="1"/>
    <xf numFmtId="0" fontId="9" fillId="0" borderId="46" xfId="0" applyFont="1" applyBorder="1"/>
    <xf numFmtId="0" fontId="0" fillId="0" borderId="47" xfId="0" applyBorder="1"/>
    <xf numFmtId="0" fontId="9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38" xfId="0" applyBorder="1"/>
    <xf numFmtId="0" fontId="0" fillId="0" borderId="51" xfId="0" applyBorder="1"/>
    <xf numFmtId="0" fontId="0" fillId="0" borderId="52" xfId="0" applyBorder="1"/>
    <xf numFmtId="0" fontId="16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3" fillId="0" borderId="1" xfId="0" applyFont="1" applyBorder="1"/>
    <xf numFmtId="0" fontId="9" fillId="0" borderId="53" xfId="0" applyFont="1" applyBorder="1"/>
    <xf numFmtId="0" fontId="0" fillId="0" borderId="54" xfId="0" applyBorder="1"/>
    <xf numFmtId="0" fontId="0" fillId="0" borderId="17" xfId="0" applyBorder="1"/>
    <xf numFmtId="0" fontId="0" fillId="0" borderId="18" xfId="0" applyBorder="1"/>
    <xf numFmtId="0" fontId="9" fillId="0" borderId="15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</cellXfs>
  <cellStyles count="2">
    <cellStyle name="Normal" xfId="0" builtinId="0"/>
    <cellStyle name="Normal_4-4.2" xfId="1" xr:uid="{B76D785C-FD0B-4EBE-BFFE-E50C7A599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0"/>
  <sheetViews>
    <sheetView topLeftCell="S13" workbookViewId="0">
      <selection activeCell="A2" sqref="A2"/>
    </sheetView>
  </sheetViews>
  <sheetFormatPr defaultRowHeight="14.5" x14ac:dyDescent="0.35"/>
  <cols>
    <col min="1" max="1" width="17.90625" customWidth="1"/>
    <col min="2" max="2" width="12.08984375" customWidth="1"/>
    <col min="3" max="3" width="11.6328125" hidden="1" customWidth="1"/>
    <col min="4" max="4" width="9.36328125" hidden="1" customWidth="1"/>
    <col min="5" max="5" width="11.7265625" hidden="1" customWidth="1"/>
    <col min="6" max="6" width="10.26953125" hidden="1" customWidth="1"/>
    <col min="7" max="7" width="11.26953125" hidden="1" customWidth="1"/>
    <col min="8" max="8" width="8" hidden="1" customWidth="1"/>
    <col min="9" max="9" width="10.90625" hidden="1" customWidth="1"/>
    <col min="10" max="10" width="9.36328125" hidden="1" customWidth="1"/>
    <col min="11" max="11" width="11.1796875" hidden="1" customWidth="1"/>
    <col min="12" max="12" width="9.81640625" hidden="1" customWidth="1"/>
    <col min="13" max="13" width="11.54296875" hidden="1" customWidth="1"/>
    <col min="14" max="14" width="11" hidden="1" customWidth="1"/>
    <col min="15" max="15" width="11" customWidth="1"/>
    <col min="16" max="16" width="11.26953125" customWidth="1"/>
    <col min="17" max="17" width="10.81640625" customWidth="1"/>
    <col min="18" max="18" width="10.36328125" customWidth="1"/>
    <col min="19" max="19" width="11.26953125" customWidth="1"/>
    <col min="20" max="20" width="10.7265625" customWidth="1"/>
    <col min="21" max="21" width="10.54296875" customWidth="1"/>
    <col min="22" max="22" width="10.26953125" customWidth="1"/>
    <col min="23" max="23" width="9.453125" customWidth="1"/>
    <col min="24" max="24" width="9.54296875" customWidth="1"/>
  </cols>
  <sheetData>
    <row r="1" spans="1:34" ht="18.5" x14ac:dyDescent="0.35">
      <c r="A1" s="132" t="s">
        <v>72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34" ht="5.5" customHeight="1" thickBot="1" x14ac:dyDescent="0.4">
      <c r="A2" s="4"/>
      <c r="B2" s="4"/>
      <c r="C2" s="4"/>
      <c r="D2" s="4"/>
      <c r="E2" s="4"/>
      <c r="F2" s="4"/>
      <c r="G2" s="4"/>
      <c r="H2" s="4"/>
      <c r="I2" s="4"/>
      <c r="J2" s="4"/>
    </row>
    <row r="3" spans="1:34" ht="15.5" customHeight="1" thickBot="1" x14ac:dyDescent="0.4">
      <c r="A3" s="147" t="s">
        <v>0</v>
      </c>
      <c r="B3" s="148"/>
      <c r="C3" s="138">
        <v>2017</v>
      </c>
      <c r="D3" s="139"/>
      <c r="E3" s="139"/>
      <c r="F3" s="140"/>
      <c r="G3" s="138">
        <v>2018</v>
      </c>
      <c r="H3" s="139"/>
      <c r="I3" s="139"/>
      <c r="J3" s="140"/>
      <c r="K3" s="138">
        <v>2019</v>
      </c>
      <c r="L3" s="139"/>
      <c r="M3" s="139"/>
      <c r="N3" s="140"/>
      <c r="O3" s="141">
        <v>2020</v>
      </c>
      <c r="P3" s="141"/>
      <c r="Q3" s="141"/>
      <c r="R3" s="142"/>
      <c r="S3" s="136">
        <v>2021</v>
      </c>
      <c r="T3" s="136"/>
      <c r="U3" s="136"/>
      <c r="V3" s="137"/>
      <c r="W3" s="133">
        <v>2022</v>
      </c>
      <c r="X3" s="134"/>
      <c r="Y3" s="134"/>
      <c r="Z3" s="135"/>
      <c r="AA3" s="129">
        <v>2023</v>
      </c>
      <c r="AB3" s="130"/>
      <c r="AC3" s="130"/>
      <c r="AD3" s="131"/>
      <c r="AE3" s="129">
        <v>2024</v>
      </c>
      <c r="AF3" s="130"/>
      <c r="AG3" s="130"/>
      <c r="AH3" s="131"/>
    </row>
    <row r="4" spans="1:34" ht="14.5" customHeight="1" thickBot="1" x14ac:dyDescent="0.4">
      <c r="A4" s="149"/>
      <c r="B4" s="150"/>
      <c r="C4" s="12" t="s">
        <v>2</v>
      </c>
      <c r="D4" s="6" t="s">
        <v>3</v>
      </c>
      <c r="E4" s="6" t="s">
        <v>4</v>
      </c>
      <c r="F4" s="6" t="s">
        <v>1</v>
      </c>
      <c r="G4" s="12" t="s">
        <v>2</v>
      </c>
      <c r="H4" s="6" t="s">
        <v>3</v>
      </c>
      <c r="I4" s="16" t="s">
        <v>4</v>
      </c>
      <c r="J4" s="37" t="s">
        <v>1</v>
      </c>
      <c r="K4" s="36" t="s">
        <v>2</v>
      </c>
      <c r="L4" s="36" t="s">
        <v>3</v>
      </c>
      <c r="M4" s="37" t="s">
        <v>4</v>
      </c>
      <c r="N4" s="15" t="s">
        <v>1</v>
      </c>
      <c r="O4" s="36" t="s">
        <v>2</v>
      </c>
      <c r="P4" s="36" t="s">
        <v>3</v>
      </c>
      <c r="Q4" s="36" t="s">
        <v>4</v>
      </c>
      <c r="R4" s="5" t="s">
        <v>1</v>
      </c>
      <c r="S4" s="36" t="s">
        <v>2</v>
      </c>
      <c r="T4" s="36" t="s">
        <v>3</v>
      </c>
      <c r="U4" s="36" t="s">
        <v>4</v>
      </c>
      <c r="V4" s="48" t="s">
        <v>1</v>
      </c>
      <c r="W4" s="113" t="s">
        <v>2</v>
      </c>
      <c r="X4" s="110" t="s">
        <v>3</v>
      </c>
      <c r="Y4" s="110" t="s">
        <v>67</v>
      </c>
      <c r="Z4" s="111" t="s">
        <v>1</v>
      </c>
      <c r="AA4" s="113" t="s">
        <v>2</v>
      </c>
      <c r="AB4" s="110" t="s">
        <v>3</v>
      </c>
      <c r="AC4" s="110" t="s">
        <v>67</v>
      </c>
      <c r="AD4" s="111" t="s">
        <v>1</v>
      </c>
      <c r="AE4" s="125" t="s">
        <v>71</v>
      </c>
      <c r="AF4" s="110" t="s">
        <v>3</v>
      </c>
      <c r="AG4" s="110" t="s">
        <v>67</v>
      </c>
      <c r="AH4" s="111" t="s">
        <v>1</v>
      </c>
    </row>
    <row r="5" spans="1:34" ht="15.5" x14ac:dyDescent="0.35">
      <c r="A5" s="144" t="s">
        <v>5</v>
      </c>
      <c r="B5" s="13" t="s">
        <v>6</v>
      </c>
      <c r="C5" s="22">
        <v>0</v>
      </c>
      <c r="D5" s="23">
        <v>0</v>
      </c>
      <c r="E5" s="23">
        <v>0</v>
      </c>
      <c r="F5" s="17">
        <f>C5+D5+E5</f>
        <v>0</v>
      </c>
      <c r="G5" s="22">
        <v>0</v>
      </c>
      <c r="H5" s="23">
        <v>0</v>
      </c>
      <c r="I5" s="23">
        <v>0</v>
      </c>
      <c r="J5" s="17">
        <f t="shared" ref="J5:J29" si="0">G5+H5+I5</f>
        <v>0</v>
      </c>
      <c r="K5" s="32">
        <v>0</v>
      </c>
      <c r="L5" s="23">
        <v>0</v>
      </c>
      <c r="M5" s="23">
        <v>0</v>
      </c>
      <c r="N5" s="24">
        <f t="shared" ref="N5:N29" si="1">K5+L5+M5</f>
        <v>0</v>
      </c>
      <c r="O5" s="23">
        <v>0</v>
      </c>
      <c r="P5" s="23">
        <v>0</v>
      </c>
      <c r="Q5" s="23">
        <v>0</v>
      </c>
      <c r="R5" s="24">
        <f>SUM(O5:Q5)</f>
        <v>0</v>
      </c>
      <c r="S5" s="42">
        <v>0</v>
      </c>
      <c r="T5" s="42">
        <v>0</v>
      </c>
      <c r="U5" s="42">
        <v>0</v>
      </c>
      <c r="V5" s="89">
        <v>0</v>
      </c>
      <c r="W5" s="108">
        <v>0</v>
      </c>
      <c r="X5" s="114">
        <v>0</v>
      </c>
      <c r="Y5" s="114">
        <v>0</v>
      </c>
      <c r="Z5" s="115">
        <v>0</v>
      </c>
      <c r="AA5" s="108">
        <v>0</v>
      </c>
      <c r="AB5" s="114">
        <v>0</v>
      </c>
      <c r="AC5" s="114">
        <v>0</v>
      </c>
      <c r="AD5" s="108">
        <v>0</v>
      </c>
      <c r="AE5" s="126">
        <v>0</v>
      </c>
      <c r="AF5" s="114">
        <v>0</v>
      </c>
      <c r="AG5" s="114">
        <v>0</v>
      </c>
      <c r="AH5" s="126">
        <v>0</v>
      </c>
    </row>
    <row r="6" spans="1:34" ht="15.5" x14ac:dyDescent="0.35">
      <c r="A6" s="145"/>
      <c r="B6" s="9" t="s">
        <v>7</v>
      </c>
      <c r="C6" s="25">
        <v>1</v>
      </c>
      <c r="D6" s="26">
        <v>0</v>
      </c>
      <c r="E6" s="26">
        <v>0</v>
      </c>
      <c r="F6" s="18">
        <f t="shared" ref="F6:F29" si="2">C6+D6+E6</f>
        <v>1</v>
      </c>
      <c r="G6" s="25">
        <v>1</v>
      </c>
      <c r="H6" s="26">
        <v>0</v>
      </c>
      <c r="I6" s="26">
        <v>0</v>
      </c>
      <c r="J6" s="18">
        <f t="shared" si="0"/>
        <v>1</v>
      </c>
      <c r="K6" s="49">
        <v>1</v>
      </c>
      <c r="L6" s="26">
        <v>0</v>
      </c>
      <c r="M6" s="26">
        <v>0</v>
      </c>
      <c r="N6" s="27">
        <f t="shared" si="1"/>
        <v>1</v>
      </c>
      <c r="O6" s="26">
        <v>1</v>
      </c>
      <c r="P6" s="26">
        <v>0</v>
      </c>
      <c r="Q6" s="26">
        <v>0</v>
      </c>
      <c r="R6" s="27">
        <f t="shared" ref="R6:R28" si="3">SUM(O6:Q6)</f>
        <v>1</v>
      </c>
      <c r="S6" s="43">
        <v>1</v>
      </c>
      <c r="T6" s="43">
        <v>0</v>
      </c>
      <c r="U6" s="43">
        <v>0</v>
      </c>
      <c r="V6" s="90">
        <v>1</v>
      </c>
      <c r="W6" s="109">
        <v>0</v>
      </c>
      <c r="X6" s="85">
        <v>0</v>
      </c>
      <c r="Y6" s="85">
        <v>0</v>
      </c>
      <c r="Z6" s="116">
        <v>0</v>
      </c>
      <c r="AA6" s="109">
        <v>0</v>
      </c>
      <c r="AB6" s="85">
        <v>0</v>
      </c>
      <c r="AC6" s="85">
        <v>0</v>
      </c>
      <c r="AD6" s="109">
        <v>0</v>
      </c>
      <c r="AE6" s="127">
        <v>0</v>
      </c>
      <c r="AF6" s="85">
        <v>0</v>
      </c>
      <c r="AG6" s="85">
        <v>0</v>
      </c>
      <c r="AH6" s="127">
        <v>0</v>
      </c>
    </row>
    <row r="7" spans="1:34" ht="16" thickBot="1" x14ac:dyDescent="0.4">
      <c r="A7" s="146"/>
      <c r="B7" s="11" t="s">
        <v>8</v>
      </c>
      <c r="C7" s="28">
        <v>0</v>
      </c>
      <c r="D7" s="29">
        <v>0</v>
      </c>
      <c r="E7" s="29">
        <v>0</v>
      </c>
      <c r="F7" s="19">
        <f t="shared" si="2"/>
        <v>0</v>
      </c>
      <c r="G7" s="28">
        <v>0</v>
      </c>
      <c r="H7" s="29">
        <v>0</v>
      </c>
      <c r="I7" s="29">
        <v>0</v>
      </c>
      <c r="J7" s="19">
        <f t="shared" si="0"/>
        <v>0</v>
      </c>
      <c r="K7" s="50">
        <v>0</v>
      </c>
      <c r="L7" s="29">
        <v>0</v>
      </c>
      <c r="M7" s="29">
        <v>0</v>
      </c>
      <c r="N7" s="30">
        <f t="shared" si="1"/>
        <v>0</v>
      </c>
      <c r="O7" s="29">
        <v>0</v>
      </c>
      <c r="P7" s="29">
        <v>0</v>
      </c>
      <c r="Q7" s="29">
        <v>0</v>
      </c>
      <c r="R7" s="30">
        <f t="shared" si="3"/>
        <v>0</v>
      </c>
      <c r="S7" s="44">
        <v>0</v>
      </c>
      <c r="T7" s="44">
        <v>0</v>
      </c>
      <c r="U7" s="44">
        <v>0</v>
      </c>
      <c r="V7" s="91">
        <v>0</v>
      </c>
      <c r="W7" s="112">
        <v>1</v>
      </c>
      <c r="X7" s="117">
        <v>0</v>
      </c>
      <c r="Y7" s="117">
        <v>0</v>
      </c>
      <c r="Z7" s="118">
        <v>1</v>
      </c>
      <c r="AA7" s="112">
        <v>1</v>
      </c>
      <c r="AB7" s="117">
        <v>0</v>
      </c>
      <c r="AC7" s="117">
        <v>0</v>
      </c>
      <c r="AD7" s="112">
        <v>1</v>
      </c>
      <c r="AE7" s="128">
        <v>1</v>
      </c>
      <c r="AF7" s="117">
        <v>0</v>
      </c>
      <c r="AG7" s="117">
        <v>0</v>
      </c>
      <c r="AH7" s="128">
        <v>1</v>
      </c>
    </row>
    <row r="8" spans="1:34" ht="15.5" x14ac:dyDescent="0.35">
      <c r="A8" s="144" t="s">
        <v>9</v>
      </c>
      <c r="B8" s="13" t="s">
        <v>10</v>
      </c>
      <c r="C8" s="22">
        <v>0</v>
      </c>
      <c r="D8" s="23">
        <v>0</v>
      </c>
      <c r="E8" s="23">
        <v>0</v>
      </c>
      <c r="F8" s="17">
        <f t="shared" si="2"/>
        <v>0</v>
      </c>
      <c r="G8" s="22">
        <v>0</v>
      </c>
      <c r="H8" s="23">
        <v>0</v>
      </c>
      <c r="I8" s="23">
        <v>0</v>
      </c>
      <c r="J8" s="17">
        <f t="shared" si="0"/>
        <v>0</v>
      </c>
      <c r="K8" s="32">
        <v>0</v>
      </c>
      <c r="L8" s="23">
        <v>0</v>
      </c>
      <c r="M8" s="23">
        <v>0</v>
      </c>
      <c r="N8" s="24">
        <f t="shared" si="1"/>
        <v>0</v>
      </c>
      <c r="O8" s="23">
        <v>0</v>
      </c>
      <c r="P8" s="23">
        <v>0</v>
      </c>
      <c r="Q8" s="23">
        <v>0</v>
      </c>
      <c r="R8" s="24">
        <f t="shared" si="3"/>
        <v>0</v>
      </c>
      <c r="S8" s="42">
        <v>0</v>
      </c>
      <c r="T8" s="42">
        <v>0</v>
      </c>
      <c r="U8" s="42">
        <v>0</v>
      </c>
      <c r="V8" s="89">
        <v>0</v>
      </c>
      <c r="W8" s="108">
        <v>0</v>
      </c>
      <c r="X8" s="114">
        <v>0</v>
      </c>
      <c r="Y8" s="114">
        <v>0</v>
      </c>
      <c r="Z8" s="115">
        <v>0</v>
      </c>
      <c r="AA8" s="108">
        <v>0</v>
      </c>
      <c r="AB8" s="114">
        <v>0</v>
      </c>
      <c r="AC8" s="114">
        <v>0</v>
      </c>
      <c r="AD8" s="108">
        <v>0</v>
      </c>
      <c r="AE8" s="126">
        <v>0</v>
      </c>
      <c r="AF8" s="114">
        <v>0</v>
      </c>
      <c r="AG8" s="114">
        <v>0</v>
      </c>
      <c r="AH8" s="126">
        <v>0</v>
      </c>
    </row>
    <row r="9" spans="1:34" ht="15.5" x14ac:dyDescent="0.35">
      <c r="A9" s="145"/>
      <c r="B9" s="9" t="s">
        <v>11</v>
      </c>
      <c r="C9" s="25">
        <v>0</v>
      </c>
      <c r="D9" s="26">
        <v>0</v>
      </c>
      <c r="E9" s="26">
        <v>0</v>
      </c>
      <c r="F9" s="18">
        <f t="shared" si="2"/>
        <v>0</v>
      </c>
      <c r="G9" s="25">
        <v>0</v>
      </c>
      <c r="H9" s="26">
        <v>0</v>
      </c>
      <c r="I9" s="26">
        <v>0</v>
      </c>
      <c r="J9" s="18">
        <f t="shared" si="0"/>
        <v>0</v>
      </c>
      <c r="K9" s="49">
        <v>0</v>
      </c>
      <c r="L9" s="26">
        <v>0</v>
      </c>
      <c r="M9" s="26">
        <v>0</v>
      </c>
      <c r="N9" s="27">
        <f t="shared" si="1"/>
        <v>0</v>
      </c>
      <c r="O9" s="26">
        <v>0</v>
      </c>
      <c r="P9" s="26">
        <v>0</v>
      </c>
      <c r="Q9" s="26">
        <v>0</v>
      </c>
      <c r="R9" s="27">
        <f t="shared" si="3"/>
        <v>0</v>
      </c>
      <c r="S9" s="43">
        <v>0</v>
      </c>
      <c r="T9" s="43">
        <v>0</v>
      </c>
      <c r="U9" s="43">
        <v>0</v>
      </c>
      <c r="V9" s="90">
        <v>0</v>
      </c>
      <c r="W9" s="109">
        <v>0</v>
      </c>
      <c r="X9" s="85">
        <v>0</v>
      </c>
      <c r="Y9" s="85">
        <v>0</v>
      </c>
      <c r="Z9" s="116">
        <v>0</v>
      </c>
      <c r="AA9" s="109">
        <v>0</v>
      </c>
      <c r="AB9" s="85">
        <v>0</v>
      </c>
      <c r="AC9" s="85">
        <v>0</v>
      </c>
      <c r="AD9" s="109">
        <v>0</v>
      </c>
      <c r="AE9" s="127">
        <v>0</v>
      </c>
      <c r="AF9" s="85">
        <v>0</v>
      </c>
      <c r="AG9" s="85">
        <v>0</v>
      </c>
      <c r="AH9" s="127">
        <v>0</v>
      </c>
    </row>
    <row r="10" spans="1:34" ht="16" thickBot="1" x14ac:dyDescent="0.4">
      <c r="A10" s="146"/>
      <c r="B10" s="11" t="s">
        <v>12</v>
      </c>
      <c r="C10" s="28">
        <v>0</v>
      </c>
      <c r="D10" s="29">
        <v>0</v>
      </c>
      <c r="E10" s="29">
        <v>0</v>
      </c>
      <c r="F10" s="19">
        <f t="shared" si="2"/>
        <v>0</v>
      </c>
      <c r="G10" s="28">
        <v>0</v>
      </c>
      <c r="H10" s="29">
        <v>0</v>
      </c>
      <c r="I10" s="29">
        <v>0</v>
      </c>
      <c r="J10" s="19">
        <f t="shared" si="0"/>
        <v>0</v>
      </c>
      <c r="K10" s="50">
        <v>0</v>
      </c>
      <c r="L10" s="29">
        <v>0</v>
      </c>
      <c r="M10" s="29">
        <v>0</v>
      </c>
      <c r="N10" s="30">
        <f t="shared" si="1"/>
        <v>0</v>
      </c>
      <c r="O10" s="29">
        <v>1</v>
      </c>
      <c r="P10" s="29">
        <v>0</v>
      </c>
      <c r="Q10" s="29">
        <v>0</v>
      </c>
      <c r="R10" s="30">
        <f t="shared" si="3"/>
        <v>1</v>
      </c>
      <c r="S10" s="44">
        <v>1</v>
      </c>
      <c r="T10" s="44">
        <v>0</v>
      </c>
      <c r="U10" s="44">
        <v>0</v>
      </c>
      <c r="V10" s="91">
        <v>1</v>
      </c>
      <c r="W10" s="112">
        <v>0</v>
      </c>
      <c r="X10" s="117">
        <v>0</v>
      </c>
      <c r="Y10" s="117">
        <v>0</v>
      </c>
      <c r="Z10" s="118">
        <v>0</v>
      </c>
      <c r="AA10" s="112">
        <v>0</v>
      </c>
      <c r="AB10" s="117">
        <v>0</v>
      </c>
      <c r="AC10" s="117">
        <v>0</v>
      </c>
      <c r="AD10" s="112">
        <v>0</v>
      </c>
      <c r="AE10" s="128">
        <v>1</v>
      </c>
      <c r="AF10" s="117">
        <v>0</v>
      </c>
      <c r="AG10" s="117">
        <v>0</v>
      </c>
      <c r="AH10" s="128">
        <v>1</v>
      </c>
    </row>
    <row r="11" spans="1:34" ht="15.5" customHeight="1" x14ac:dyDescent="0.35">
      <c r="A11" s="144" t="s">
        <v>13</v>
      </c>
      <c r="B11" s="13" t="s">
        <v>14</v>
      </c>
      <c r="C11" s="31">
        <v>9</v>
      </c>
      <c r="D11" s="32">
        <v>1</v>
      </c>
      <c r="E11" s="23">
        <v>0</v>
      </c>
      <c r="F11" s="17">
        <f t="shared" si="2"/>
        <v>10</v>
      </c>
      <c r="G11" s="31">
        <v>10</v>
      </c>
      <c r="H11" s="32">
        <v>0</v>
      </c>
      <c r="I11" s="23">
        <v>0</v>
      </c>
      <c r="J11" s="17">
        <f t="shared" si="0"/>
        <v>10</v>
      </c>
      <c r="K11" s="51">
        <v>11</v>
      </c>
      <c r="L11" s="32">
        <v>0</v>
      </c>
      <c r="M11" s="23">
        <v>0</v>
      </c>
      <c r="N11" s="24">
        <f t="shared" si="1"/>
        <v>11</v>
      </c>
      <c r="O11" s="23">
        <v>9</v>
      </c>
      <c r="P11" s="23">
        <v>6</v>
      </c>
      <c r="Q11" s="23">
        <v>0</v>
      </c>
      <c r="R11" s="24">
        <f t="shared" si="3"/>
        <v>15</v>
      </c>
      <c r="S11" s="42">
        <v>14</v>
      </c>
      <c r="T11" s="42">
        <v>0</v>
      </c>
      <c r="U11" s="42">
        <v>0</v>
      </c>
      <c r="V11" s="89">
        <v>14</v>
      </c>
      <c r="W11" s="108">
        <v>25</v>
      </c>
      <c r="X11" s="114">
        <v>0</v>
      </c>
      <c r="Y11" s="114">
        <v>0</v>
      </c>
      <c r="Z11" s="115">
        <v>25</v>
      </c>
      <c r="AA11" s="108">
        <v>27</v>
      </c>
      <c r="AB11" s="114">
        <v>0</v>
      </c>
      <c r="AC11" s="114">
        <v>0</v>
      </c>
      <c r="AD11" s="108">
        <v>27</v>
      </c>
      <c r="AE11" s="126">
        <v>38</v>
      </c>
      <c r="AF11" s="114">
        <v>0</v>
      </c>
      <c r="AG11" s="114">
        <v>0</v>
      </c>
      <c r="AH11" s="126">
        <v>38</v>
      </c>
    </row>
    <row r="12" spans="1:34" ht="15.5" x14ac:dyDescent="0.35">
      <c r="A12" s="145"/>
      <c r="B12" s="9" t="s">
        <v>15</v>
      </c>
      <c r="C12" s="25">
        <v>23</v>
      </c>
      <c r="D12" s="26">
        <v>7</v>
      </c>
      <c r="E12" s="26">
        <v>0</v>
      </c>
      <c r="F12" s="18">
        <f t="shared" si="2"/>
        <v>30</v>
      </c>
      <c r="G12" s="25">
        <v>36</v>
      </c>
      <c r="H12" s="26">
        <v>0</v>
      </c>
      <c r="I12" s="26">
        <v>0</v>
      </c>
      <c r="J12" s="18">
        <f t="shared" si="0"/>
        <v>36</v>
      </c>
      <c r="K12" s="49">
        <v>37</v>
      </c>
      <c r="L12" s="26">
        <v>0</v>
      </c>
      <c r="M12" s="26">
        <v>0</v>
      </c>
      <c r="N12" s="27">
        <f t="shared" si="1"/>
        <v>37</v>
      </c>
      <c r="O12" s="26">
        <v>39</v>
      </c>
      <c r="P12" s="26">
        <v>8</v>
      </c>
      <c r="Q12" s="26">
        <v>0</v>
      </c>
      <c r="R12" s="27">
        <f t="shared" si="3"/>
        <v>47</v>
      </c>
      <c r="S12" s="43">
        <v>60</v>
      </c>
      <c r="T12" s="43">
        <v>0</v>
      </c>
      <c r="U12" s="43">
        <v>0</v>
      </c>
      <c r="V12" s="90">
        <v>60</v>
      </c>
      <c r="W12" s="109">
        <v>87</v>
      </c>
      <c r="X12" s="85">
        <v>0</v>
      </c>
      <c r="Y12" s="85">
        <v>0</v>
      </c>
      <c r="Z12" s="116">
        <v>87</v>
      </c>
      <c r="AA12" s="109">
        <v>94</v>
      </c>
      <c r="AB12" s="85">
        <v>0</v>
      </c>
      <c r="AC12" s="85">
        <v>0</v>
      </c>
      <c r="AD12" s="109">
        <v>94</v>
      </c>
      <c r="AE12" s="127">
        <v>96</v>
      </c>
      <c r="AF12" s="85">
        <v>0</v>
      </c>
      <c r="AG12" s="85">
        <v>0</v>
      </c>
      <c r="AH12" s="127">
        <v>96</v>
      </c>
    </row>
    <row r="13" spans="1:34" ht="15.5" x14ac:dyDescent="0.35">
      <c r="A13" s="145"/>
      <c r="B13" s="9" t="s">
        <v>16</v>
      </c>
      <c r="C13" s="25">
        <v>59</v>
      </c>
      <c r="D13" s="26">
        <v>32</v>
      </c>
      <c r="E13" s="26">
        <v>0</v>
      </c>
      <c r="F13" s="18">
        <f t="shared" si="2"/>
        <v>91</v>
      </c>
      <c r="G13" s="25">
        <v>122</v>
      </c>
      <c r="H13" s="26">
        <v>0</v>
      </c>
      <c r="I13" s="26">
        <v>0</v>
      </c>
      <c r="J13" s="18">
        <f t="shared" si="0"/>
        <v>122</v>
      </c>
      <c r="K13" s="49">
        <v>115</v>
      </c>
      <c r="L13" s="26">
        <v>0</v>
      </c>
      <c r="M13" s="26">
        <v>0</v>
      </c>
      <c r="N13" s="27">
        <f t="shared" si="1"/>
        <v>115</v>
      </c>
      <c r="O13" s="26">
        <v>73</v>
      </c>
      <c r="P13" s="26">
        <v>31</v>
      </c>
      <c r="Q13" s="26">
        <v>0</v>
      </c>
      <c r="R13" s="27">
        <f t="shared" si="3"/>
        <v>104</v>
      </c>
      <c r="S13" s="43">
        <v>102</v>
      </c>
      <c r="T13" s="43">
        <v>0</v>
      </c>
      <c r="U13" s="43">
        <v>0</v>
      </c>
      <c r="V13" s="90">
        <v>102</v>
      </c>
      <c r="W13" s="109">
        <v>69</v>
      </c>
      <c r="X13" s="85">
        <v>0</v>
      </c>
      <c r="Y13" s="85">
        <v>0</v>
      </c>
      <c r="Z13" s="116">
        <v>69</v>
      </c>
      <c r="AA13" s="109">
        <v>60</v>
      </c>
      <c r="AB13" s="85">
        <v>0</v>
      </c>
      <c r="AC13" s="85">
        <v>0</v>
      </c>
      <c r="AD13" s="109">
        <v>60</v>
      </c>
      <c r="AE13" s="127">
        <v>42</v>
      </c>
      <c r="AF13" s="85">
        <v>0</v>
      </c>
      <c r="AG13" s="85">
        <v>0</v>
      </c>
      <c r="AH13" s="127">
        <v>42</v>
      </c>
    </row>
    <row r="14" spans="1:34" ht="15.5" x14ac:dyDescent="0.35">
      <c r="A14" s="145"/>
      <c r="B14" s="9" t="s">
        <v>17</v>
      </c>
      <c r="C14" s="25">
        <v>96</v>
      </c>
      <c r="D14" s="26">
        <v>32</v>
      </c>
      <c r="E14" s="26">
        <v>0</v>
      </c>
      <c r="F14" s="18">
        <f t="shared" si="2"/>
        <v>128</v>
      </c>
      <c r="G14" s="25">
        <v>97</v>
      </c>
      <c r="H14" s="26">
        <v>0</v>
      </c>
      <c r="I14" s="26">
        <v>0</v>
      </c>
      <c r="J14" s="18">
        <f t="shared" si="0"/>
        <v>97</v>
      </c>
      <c r="K14" s="49">
        <v>88</v>
      </c>
      <c r="L14" s="26">
        <v>0</v>
      </c>
      <c r="M14" s="26">
        <v>0</v>
      </c>
      <c r="N14" s="27">
        <f t="shared" si="1"/>
        <v>88</v>
      </c>
      <c r="O14" s="26">
        <v>51</v>
      </c>
      <c r="P14" s="26">
        <f>83-O14</f>
        <v>32</v>
      </c>
      <c r="Q14" s="26">
        <v>0</v>
      </c>
      <c r="R14" s="27">
        <f t="shared" si="3"/>
        <v>83</v>
      </c>
      <c r="S14" s="43">
        <v>80</v>
      </c>
      <c r="T14" s="43">
        <v>0</v>
      </c>
      <c r="U14" s="43">
        <v>0</v>
      </c>
      <c r="V14" s="90">
        <v>80</v>
      </c>
      <c r="W14" s="109">
        <v>80</v>
      </c>
      <c r="X14" s="85">
        <v>0</v>
      </c>
      <c r="Y14" s="85">
        <v>0</v>
      </c>
      <c r="Z14" s="116">
        <v>80</v>
      </c>
      <c r="AA14" s="109">
        <v>49</v>
      </c>
      <c r="AB14" s="85">
        <v>0</v>
      </c>
      <c r="AC14" s="85">
        <v>0</v>
      </c>
      <c r="AD14" s="109">
        <v>49</v>
      </c>
      <c r="AE14" s="127">
        <v>60</v>
      </c>
      <c r="AF14" s="85">
        <v>0</v>
      </c>
      <c r="AG14" s="85">
        <v>0</v>
      </c>
      <c r="AH14" s="127">
        <v>60</v>
      </c>
    </row>
    <row r="15" spans="1:34" ht="16" thickBot="1" x14ac:dyDescent="0.4">
      <c r="A15" s="146"/>
      <c r="B15" s="10" t="s">
        <v>18</v>
      </c>
      <c r="C15" s="28">
        <v>106</v>
      </c>
      <c r="D15" s="29">
        <v>41</v>
      </c>
      <c r="E15" s="29">
        <v>0</v>
      </c>
      <c r="F15" s="19">
        <f t="shared" si="2"/>
        <v>147</v>
      </c>
      <c r="G15" s="28">
        <v>134</v>
      </c>
      <c r="H15" s="29">
        <v>0</v>
      </c>
      <c r="I15" s="29">
        <v>0</v>
      </c>
      <c r="J15" s="19">
        <f t="shared" si="0"/>
        <v>134</v>
      </c>
      <c r="K15" s="50">
        <v>163</v>
      </c>
      <c r="L15" s="29">
        <v>0</v>
      </c>
      <c r="M15" s="29">
        <v>0</v>
      </c>
      <c r="N15" s="30">
        <f t="shared" si="1"/>
        <v>163</v>
      </c>
      <c r="O15" s="29">
        <v>111</v>
      </c>
      <c r="P15" s="29">
        <v>48</v>
      </c>
      <c r="Q15" s="29">
        <v>0</v>
      </c>
      <c r="R15" s="30">
        <f t="shared" si="3"/>
        <v>159</v>
      </c>
      <c r="S15" s="44">
        <v>180</v>
      </c>
      <c r="T15" s="44">
        <v>0</v>
      </c>
      <c r="U15" s="44">
        <v>0</v>
      </c>
      <c r="V15" s="91">
        <v>180</v>
      </c>
      <c r="W15" s="112">
        <v>191</v>
      </c>
      <c r="X15" s="117">
        <v>0</v>
      </c>
      <c r="Y15" s="117">
        <v>0</v>
      </c>
      <c r="Z15" s="118">
        <v>191</v>
      </c>
      <c r="AA15" s="112">
        <v>184</v>
      </c>
      <c r="AB15" s="117">
        <v>0</v>
      </c>
      <c r="AC15" s="117">
        <v>0</v>
      </c>
      <c r="AD15" s="112">
        <v>184</v>
      </c>
      <c r="AE15" s="128">
        <v>197</v>
      </c>
      <c r="AF15" s="117">
        <v>0</v>
      </c>
      <c r="AG15" s="117">
        <v>0</v>
      </c>
      <c r="AH15" s="128">
        <v>197</v>
      </c>
    </row>
    <row r="16" spans="1:34" ht="15.5" customHeight="1" x14ac:dyDescent="0.35">
      <c r="A16" s="144" t="s">
        <v>19</v>
      </c>
      <c r="B16" s="8" t="s">
        <v>20</v>
      </c>
      <c r="C16" s="22">
        <v>0</v>
      </c>
      <c r="D16" s="23">
        <v>0</v>
      </c>
      <c r="E16" s="23">
        <v>0</v>
      </c>
      <c r="F16" s="17">
        <f t="shared" si="2"/>
        <v>0</v>
      </c>
      <c r="G16" s="22">
        <v>0</v>
      </c>
      <c r="H16" s="32">
        <v>0</v>
      </c>
      <c r="I16" s="23">
        <v>0</v>
      </c>
      <c r="J16" s="17">
        <f t="shared" si="0"/>
        <v>0</v>
      </c>
      <c r="K16" s="32">
        <v>2</v>
      </c>
      <c r="L16" s="32">
        <v>0</v>
      </c>
      <c r="M16" s="23">
        <v>0</v>
      </c>
      <c r="N16" s="24">
        <f t="shared" si="1"/>
        <v>2</v>
      </c>
      <c r="O16" s="23">
        <v>1</v>
      </c>
      <c r="P16" s="23">
        <v>1</v>
      </c>
      <c r="Q16" s="23">
        <v>0</v>
      </c>
      <c r="R16" s="24">
        <f t="shared" si="3"/>
        <v>2</v>
      </c>
      <c r="S16" s="42">
        <v>2</v>
      </c>
      <c r="T16" s="42">
        <v>0</v>
      </c>
      <c r="U16" s="42">
        <v>0</v>
      </c>
      <c r="V16" s="89">
        <v>2</v>
      </c>
      <c r="W16" s="108">
        <v>2</v>
      </c>
      <c r="X16" s="114">
        <v>0</v>
      </c>
      <c r="Y16" s="114">
        <v>0</v>
      </c>
      <c r="Z16" s="115">
        <v>2</v>
      </c>
      <c r="AA16" s="108">
        <v>1</v>
      </c>
      <c r="AB16" s="114">
        <v>0</v>
      </c>
      <c r="AC16" s="114">
        <v>0</v>
      </c>
      <c r="AD16" s="108">
        <v>1</v>
      </c>
      <c r="AE16" s="126">
        <v>1</v>
      </c>
      <c r="AF16" s="114">
        <v>0</v>
      </c>
      <c r="AG16" s="114">
        <v>0</v>
      </c>
      <c r="AH16" s="126">
        <v>1</v>
      </c>
    </row>
    <row r="17" spans="1:37" ht="15.5" x14ac:dyDescent="0.35">
      <c r="A17" s="145"/>
      <c r="B17" s="9" t="s">
        <v>21</v>
      </c>
      <c r="C17" s="25">
        <v>2</v>
      </c>
      <c r="D17" s="26">
        <v>1</v>
      </c>
      <c r="E17" s="26">
        <v>0</v>
      </c>
      <c r="F17" s="18">
        <f t="shared" si="2"/>
        <v>3</v>
      </c>
      <c r="G17" s="25">
        <v>3</v>
      </c>
      <c r="H17" s="26">
        <v>0</v>
      </c>
      <c r="I17" s="26">
        <v>0</v>
      </c>
      <c r="J17" s="18">
        <f t="shared" si="0"/>
        <v>3</v>
      </c>
      <c r="K17" s="49">
        <v>3</v>
      </c>
      <c r="L17" s="26">
        <v>0</v>
      </c>
      <c r="M17" s="26">
        <v>0</v>
      </c>
      <c r="N17" s="27">
        <f t="shared" si="1"/>
        <v>3</v>
      </c>
      <c r="O17" s="26">
        <v>2</v>
      </c>
      <c r="P17" s="26">
        <v>0</v>
      </c>
      <c r="Q17" s="26">
        <v>0</v>
      </c>
      <c r="R17" s="27">
        <f t="shared" si="3"/>
        <v>2</v>
      </c>
      <c r="S17" s="43">
        <v>4</v>
      </c>
      <c r="T17" s="43">
        <v>0</v>
      </c>
      <c r="U17" s="43">
        <v>0</v>
      </c>
      <c r="V17" s="90">
        <v>4</v>
      </c>
      <c r="W17" s="109">
        <v>8</v>
      </c>
      <c r="X17" s="85">
        <v>0</v>
      </c>
      <c r="Y17" s="85">
        <v>0</v>
      </c>
      <c r="Z17" s="116">
        <v>8</v>
      </c>
      <c r="AA17" s="109">
        <v>7</v>
      </c>
      <c r="AB17" s="85">
        <v>0</v>
      </c>
      <c r="AC17" s="85">
        <v>0</v>
      </c>
      <c r="AD17" s="109">
        <v>7</v>
      </c>
      <c r="AE17" s="127">
        <v>5</v>
      </c>
      <c r="AF17" s="85">
        <v>0</v>
      </c>
      <c r="AG17" s="85">
        <v>0</v>
      </c>
      <c r="AH17" s="127">
        <v>5</v>
      </c>
    </row>
    <row r="18" spans="1:37" ht="15.5" x14ac:dyDescent="0.35">
      <c r="A18" s="145"/>
      <c r="B18" s="9" t="s">
        <v>22</v>
      </c>
      <c r="C18" s="25">
        <v>6</v>
      </c>
      <c r="D18" s="26">
        <v>3</v>
      </c>
      <c r="E18" s="26">
        <v>0</v>
      </c>
      <c r="F18" s="18">
        <f t="shared" si="2"/>
        <v>9</v>
      </c>
      <c r="G18" s="25">
        <v>9</v>
      </c>
      <c r="H18" s="26">
        <v>0</v>
      </c>
      <c r="I18" s="26">
        <v>0</v>
      </c>
      <c r="J18" s="18">
        <f t="shared" si="0"/>
        <v>9</v>
      </c>
      <c r="K18" s="49">
        <v>13</v>
      </c>
      <c r="L18" s="26">
        <v>0</v>
      </c>
      <c r="M18" s="26">
        <v>0</v>
      </c>
      <c r="N18" s="27">
        <f t="shared" si="1"/>
        <v>13</v>
      </c>
      <c r="O18" s="26">
        <v>6</v>
      </c>
      <c r="P18" s="26">
        <f>13-O18</f>
        <v>7</v>
      </c>
      <c r="Q18" s="26">
        <v>0</v>
      </c>
      <c r="R18" s="27">
        <f t="shared" si="3"/>
        <v>13</v>
      </c>
      <c r="S18" s="43">
        <v>10</v>
      </c>
      <c r="T18" s="43">
        <v>0</v>
      </c>
      <c r="U18" s="43">
        <v>0</v>
      </c>
      <c r="V18" s="90">
        <v>10</v>
      </c>
      <c r="W18" s="109">
        <v>8</v>
      </c>
      <c r="X18" s="85">
        <v>0</v>
      </c>
      <c r="Y18" s="85">
        <v>0</v>
      </c>
      <c r="Z18" s="116">
        <v>8</v>
      </c>
      <c r="AA18" s="109">
        <v>3</v>
      </c>
      <c r="AB18" s="85">
        <v>0</v>
      </c>
      <c r="AC18" s="85">
        <v>0</v>
      </c>
      <c r="AD18" s="109">
        <v>3</v>
      </c>
      <c r="AE18" s="127">
        <v>6</v>
      </c>
      <c r="AF18" s="85">
        <v>0</v>
      </c>
      <c r="AG18" s="85">
        <v>0</v>
      </c>
      <c r="AH18" s="127">
        <v>6</v>
      </c>
    </row>
    <row r="19" spans="1:37" ht="16" thickBot="1" x14ac:dyDescent="0.4">
      <c r="A19" s="146"/>
      <c r="B19" s="10" t="s">
        <v>23</v>
      </c>
      <c r="C19" s="28">
        <v>11</v>
      </c>
      <c r="D19" s="29">
        <v>5</v>
      </c>
      <c r="E19" s="29">
        <v>0</v>
      </c>
      <c r="F19" s="19">
        <f t="shared" si="2"/>
        <v>16</v>
      </c>
      <c r="G19" s="28">
        <v>16</v>
      </c>
      <c r="H19" s="29">
        <v>0</v>
      </c>
      <c r="I19" s="29">
        <v>0</v>
      </c>
      <c r="J19" s="19">
        <f t="shared" si="0"/>
        <v>16</v>
      </c>
      <c r="K19" s="50">
        <v>18</v>
      </c>
      <c r="L19" s="29">
        <v>0</v>
      </c>
      <c r="M19" s="29">
        <v>0</v>
      </c>
      <c r="N19" s="30">
        <f t="shared" si="1"/>
        <v>18</v>
      </c>
      <c r="O19" s="29">
        <v>19</v>
      </c>
      <c r="P19" s="29">
        <v>10</v>
      </c>
      <c r="Q19" s="29">
        <v>0</v>
      </c>
      <c r="R19" s="30">
        <f t="shared" si="3"/>
        <v>29</v>
      </c>
      <c r="S19" s="44">
        <v>33</v>
      </c>
      <c r="T19" s="44">
        <v>0</v>
      </c>
      <c r="U19" s="44">
        <v>0</v>
      </c>
      <c r="V19" s="91">
        <v>33</v>
      </c>
      <c r="W19" s="112">
        <v>37</v>
      </c>
      <c r="X19" s="117">
        <v>0</v>
      </c>
      <c r="Y19" s="117">
        <v>0</v>
      </c>
      <c r="Z19" s="118">
        <v>37</v>
      </c>
      <c r="AA19" s="112">
        <v>15</v>
      </c>
      <c r="AB19" s="117">
        <v>0</v>
      </c>
      <c r="AC19" s="117">
        <v>0</v>
      </c>
      <c r="AD19" s="112">
        <v>15</v>
      </c>
      <c r="AE19" s="128">
        <v>17</v>
      </c>
      <c r="AF19" s="117">
        <v>0</v>
      </c>
      <c r="AG19" s="117">
        <v>0</v>
      </c>
      <c r="AH19" s="128">
        <v>17</v>
      </c>
    </row>
    <row r="20" spans="1:37" ht="15.5" customHeight="1" x14ac:dyDescent="0.35">
      <c r="A20" s="144" t="s">
        <v>19</v>
      </c>
      <c r="B20" s="8" t="s">
        <v>24</v>
      </c>
      <c r="C20" s="22">
        <v>43</v>
      </c>
      <c r="D20" s="23">
        <v>13</v>
      </c>
      <c r="E20" s="23">
        <v>0</v>
      </c>
      <c r="F20" s="17">
        <f t="shared" si="2"/>
        <v>56</v>
      </c>
      <c r="G20" s="22">
        <v>56</v>
      </c>
      <c r="H20" s="32">
        <v>0</v>
      </c>
      <c r="I20" s="23">
        <v>0</v>
      </c>
      <c r="J20" s="17">
        <f t="shared" si="0"/>
        <v>56</v>
      </c>
      <c r="K20" s="32">
        <v>55</v>
      </c>
      <c r="L20" s="32">
        <v>0</v>
      </c>
      <c r="M20" s="38">
        <v>0</v>
      </c>
      <c r="N20" s="24">
        <f t="shared" si="1"/>
        <v>55</v>
      </c>
      <c r="O20" s="23">
        <v>36</v>
      </c>
      <c r="P20" s="23">
        <v>14</v>
      </c>
      <c r="Q20" s="23">
        <v>0</v>
      </c>
      <c r="R20" s="24">
        <f t="shared" si="3"/>
        <v>50</v>
      </c>
      <c r="S20" s="42">
        <v>49</v>
      </c>
      <c r="T20" s="42">
        <v>0</v>
      </c>
      <c r="U20" s="42">
        <v>0</v>
      </c>
      <c r="V20" s="89">
        <v>49</v>
      </c>
      <c r="W20" s="108">
        <v>50</v>
      </c>
      <c r="X20" s="114">
        <v>0</v>
      </c>
      <c r="Y20" s="114">
        <v>0</v>
      </c>
      <c r="Z20" s="115">
        <v>50</v>
      </c>
      <c r="AA20" s="108">
        <v>29</v>
      </c>
      <c r="AB20" s="114">
        <v>0</v>
      </c>
      <c r="AC20" s="114">
        <v>0</v>
      </c>
      <c r="AD20" s="108">
        <v>29</v>
      </c>
      <c r="AE20" s="126">
        <v>35</v>
      </c>
      <c r="AF20" s="114">
        <v>0</v>
      </c>
      <c r="AG20" s="114">
        <v>0</v>
      </c>
      <c r="AH20" s="126">
        <v>35</v>
      </c>
    </row>
    <row r="21" spans="1:37" ht="15.5" x14ac:dyDescent="0.35">
      <c r="A21" s="145"/>
      <c r="B21" s="9" t="s">
        <v>25</v>
      </c>
      <c r="C21" s="25">
        <v>29</v>
      </c>
      <c r="D21" s="26">
        <v>10</v>
      </c>
      <c r="E21" s="26">
        <v>0</v>
      </c>
      <c r="F21" s="18">
        <f t="shared" si="2"/>
        <v>39</v>
      </c>
      <c r="G21" s="25">
        <v>44</v>
      </c>
      <c r="H21" s="26">
        <v>0</v>
      </c>
      <c r="I21" s="26">
        <v>0</v>
      </c>
      <c r="J21" s="18">
        <f t="shared" si="0"/>
        <v>44</v>
      </c>
      <c r="K21" s="49">
        <v>53</v>
      </c>
      <c r="L21" s="26">
        <v>0</v>
      </c>
      <c r="M21" s="39">
        <v>0</v>
      </c>
      <c r="N21" s="27">
        <f t="shared" si="1"/>
        <v>53</v>
      </c>
      <c r="O21" s="26">
        <v>48</v>
      </c>
      <c r="P21" s="26">
        <v>25</v>
      </c>
      <c r="Q21" s="26">
        <v>0</v>
      </c>
      <c r="R21" s="27">
        <f t="shared" si="3"/>
        <v>73</v>
      </c>
      <c r="S21" s="43">
        <v>70</v>
      </c>
      <c r="T21" s="43">
        <v>0</v>
      </c>
      <c r="U21" s="43">
        <v>0</v>
      </c>
      <c r="V21" s="90">
        <v>70</v>
      </c>
      <c r="W21" s="109">
        <v>81</v>
      </c>
      <c r="X21" s="85">
        <v>0</v>
      </c>
      <c r="Y21" s="85">
        <v>0</v>
      </c>
      <c r="Z21" s="116">
        <v>81</v>
      </c>
      <c r="AA21" s="109">
        <v>43</v>
      </c>
      <c r="AB21" s="85">
        <v>0</v>
      </c>
      <c r="AC21" s="85">
        <v>0</v>
      </c>
      <c r="AD21" s="109">
        <v>43</v>
      </c>
      <c r="AE21" s="127">
        <v>37</v>
      </c>
      <c r="AF21" s="85">
        <v>0</v>
      </c>
      <c r="AG21" s="85">
        <v>0</v>
      </c>
      <c r="AH21" s="127">
        <v>37</v>
      </c>
    </row>
    <row r="22" spans="1:37" ht="15.5" x14ac:dyDescent="0.35">
      <c r="A22" s="145"/>
      <c r="B22" s="9" t="s">
        <v>26</v>
      </c>
      <c r="C22" s="25">
        <v>34</v>
      </c>
      <c r="D22" s="26">
        <v>20</v>
      </c>
      <c r="E22" s="26">
        <v>0</v>
      </c>
      <c r="F22" s="18">
        <f t="shared" si="2"/>
        <v>54</v>
      </c>
      <c r="G22" s="25">
        <v>54</v>
      </c>
      <c r="H22" s="26">
        <v>0</v>
      </c>
      <c r="I22" s="26">
        <v>0</v>
      </c>
      <c r="J22" s="18">
        <f t="shared" si="0"/>
        <v>54</v>
      </c>
      <c r="K22" s="49">
        <v>50</v>
      </c>
      <c r="L22" s="26">
        <v>0</v>
      </c>
      <c r="M22" s="39">
        <v>0</v>
      </c>
      <c r="N22" s="27">
        <f t="shared" si="1"/>
        <v>50</v>
      </c>
      <c r="O22" s="26">
        <v>20</v>
      </c>
      <c r="P22" s="26">
        <v>12</v>
      </c>
      <c r="Q22" s="26">
        <v>0</v>
      </c>
      <c r="R22" s="27">
        <f t="shared" si="3"/>
        <v>32</v>
      </c>
      <c r="S22" s="43">
        <v>28</v>
      </c>
      <c r="T22" s="43">
        <v>0</v>
      </c>
      <c r="U22" s="43">
        <v>0</v>
      </c>
      <c r="V22" s="90">
        <v>28</v>
      </c>
      <c r="W22" s="109">
        <v>12</v>
      </c>
      <c r="X22" s="85">
        <v>0</v>
      </c>
      <c r="Y22" s="85">
        <v>0</v>
      </c>
      <c r="Z22" s="116">
        <v>12</v>
      </c>
      <c r="AA22" s="109">
        <v>12</v>
      </c>
      <c r="AB22" s="85">
        <v>0</v>
      </c>
      <c r="AC22" s="85">
        <v>0</v>
      </c>
      <c r="AD22" s="109">
        <v>12</v>
      </c>
      <c r="AE22" s="127">
        <v>8</v>
      </c>
      <c r="AF22" s="85">
        <v>0</v>
      </c>
      <c r="AG22" s="85">
        <v>0</v>
      </c>
      <c r="AH22" s="127">
        <v>8</v>
      </c>
    </row>
    <row r="23" spans="1:37" ht="15.5" x14ac:dyDescent="0.35">
      <c r="A23" s="145"/>
      <c r="B23" s="9" t="s">
        <v>27</v>
      </c>
      <c r="C23" s="25">
        <v>14</v>
      </c>
      <c r="D23" s="26">
        <v>5</v>
      </c>
      <c r="E23" s="26">
        <v>0</v>
      </c>
      <c r="F23" s="18">
        <f t="shared" si="2"/>
        <v>19</v>
      </c>
      <c r="G23" s="25">
        <v>16</v>
      </c>
      <c r="H23" s="26">
        <v>0</v>
      </c>
      <c r="I23" s="26">
        <v>0</v>
      </c>
      <c r="J23" s="18">
        <f t="shared" si="0"/>
        <v>16</v>
      </c>
      <c r="K23" s="49">
        <v>14</v>
      </c>
      <c r="L23" s="26">
        <v>0</v>
      </c>
      <c r="M23" s="39">
        <v>0</v>
      </c>
      <c r="N23" s="27">
        <f t="shared" si="1"/>
        <v>14</v>
      </c>
      <c r="O23" s="26">
        <v>8</v>
      </c>
      <c r="P23" s="26">
        <v>1</v>
      </c>
      <c r="Q23" s="26">
        <v>0</v>
      </c>
      <c r="R23" s="27">
        <f t="shared" si="3"/>
        <v>9</v>
      </c>
      <c r="S23" s="43">
        <v>9</v>
      </c>
      <c r="T23" s="43">
        <v>0</v>
      </c>
      <c r="U23" s="43">
        <v>0</v>
      </c>
      <c r="V23" s="90">
        <v>9</v>
      </c>
      <c r="W23" s="109">
        <v>15</v>
      </c>
      <c r="X23" s="85">
        <v>0</v>
      </c>
      <c r="Y23" s="85">
        <v>0</v>
      </c>
      <c r="Z23" s="116">
        <v>15</v>
      </c>
      <c r="AA23" s="109">
        <v>23</v>
      </c>
      <c r="AB23" s="85">
        <v>0</v>
      </c>
      <c r="AC23" s="85">
        <v>0</v>
      </c>
      <c r="AD23" s="109">
        <v>23</v>
      </c>
      <c r="AE23" s="127">
        <v>46</v>
      </c>
      <c r="AF23" s="85">
        <v>0</v>
      </c>
      <c r="AG23" s="85">
        <v>0</v>
      </c>
      <c r="AH23" s="127">
        <v>46</v>
      </c>
    </row>
    <row r="24" spans="1:37" ht="16" thickBot="1" x14ac:dyDescent="0.4">
      <c r="A24" s="146"/>
      <c r="B24" s="10" t="s">
        <v>28</v>
      </c>
      <c r="C24" s="28">
        <v>65</v>
      </c>
      <c r="D24" s="29">
        <v>15</v>
      </c>
      <c r="E24" s="29">
        <v>0</v>
      </c>
      <c r="F24" s="19">
        <f t="shared" si="2"/>
        <v>80</v>
      </c>
      <c r="G24" s="28">
        <v>63</v>
      </c>
      <c r="H24" s="29">
        <v>0</v>
      </c>
      <c r="I24" s="29">
        <v>0</v>
      </c>
      <c r="J24" s="19">
        <f t="shared" si="0"/>
        <v>63</v>
      </c>
      <c r="K24" s="50">
        <v>85</v>
      </c>
      <c r="L24" s="29">
        <v>0</v>
      </c>
      <c r="M24" s="40">
        <v>0</v>
      </c>
      <c r="N24" s="30">
        <f t="shared" si="1"/>
        <v>85</v>
      </c>
      <c r="O24" s="29">
        <v>73</v>
      </c>
      <c r="P24" s="29">
        <v>15</v>
      </c>
      <c r="Q24" s="29">
        <v>0</v>
      </c>
      <c r="R24" s="30">
        <f t="shared" si="3"/>
        <v>88</v>
      </c>
      <c r="S24" s="44">
        <v>93</v>
      </c>
      <c r="T24" s="44">
        <v>0</v>
      </c>
      <c r="U24" s="44">
        <v>0</v>
      </c>
      <c r="V24" s="91">
        <v>93</v>
      </c>
      <c r="W24" s="112">
        <v>86</v>
      </c>
      <c r="X24" s="117">
        <v>0</v>
      </c>
      <c r="Y24" s="117">
        <v>0</v>
      </c>
      <c r="Z24" s="118">
        <v>86</v>
      </c>
      <c r="AA24" s="112">
        <v>70</v>
      </c>
      <c r="AB24" s="117">
        <v>0</v>
      </c>
      <c r="AC24" s="117">
        <v>0</v>
      </c>
      <c r="AD24" s="112">
        <v>70</v>
      </c>
      <c r="AE24" s="128">
        <v>54</v>
      </c>
      <c r="AF24" s="117">
        <v>0</v>
      </c>
      <c r="AG24" s="117">
        <v>0</v>
      </c>
      <c r="AH24" s="128">
        <v>54</v>
      </c>
    </row>
    <row r="25" spans="1:37" ht="15.5" x14ac:dyDescent="0.35">
      <c r="A25" s="144" t="s">
        <v>29</v>
      </c>
      <c r="B25" s="8" t="s">
        <v>30</v>
      </c>
      <c r="C25" s="22">
        <v>6</v>
      </c>
      <c r="D25" s="23">
        <v>5</v>
      </c>
      <c r="E25" s="23">
        <v>0</v>
      </c>
      <c r="F25" s="17">
        <f t="shared" si="2"/>
        <v>11</v>
      </c>
      <c r="G25" s="22">
        <v>12</v>
      </c>
      <c r="H25" s="32">
        <v>0</v>
      </c>
      <c r="I25" s="23">
        <v>0</v>
      </c>
      <c r="J25" s="17">
        <f t="shared" si="0"/>
        <v>12</v>
      </c>
      <c r="K25" s="32">
        <v>12</v>
      </c>
      <c r="L25" s="32">
        <v>0</v>
      </c>
      <c r="M25" s="41">
        <v>0</v>
      </c>
      <c r="N25" s="24">
        <f t="shared" si="1"/>
        <v>12</v>
      </c>
      <c r="O25" s="23">
        <v>8</v>
      </c>
      <c r="P25" s="23">
        <v>4</v>
      </c>
      <c r="Q25" s="23">
        <v>0</v>
      </c>
      <c r="R25" s="24">
        <f t="shared" si="3"/>
        <v>12</v>
      </c>
      <c r="S25" s="42">
        <v>12</v>
      </c>
      <c r="T25" s="42">
        <v>0</v>
      </c>
      <c r="U25" s="42">
        <v>0</v>
      </c>
      <c r="V25" s="89">
        <v>12</v>
      </c>
      <c r="W25" s="108">
        <v>12</v>
      </c>
      <c r="X25" s="114">
        <v>0</v>
      </c>
      <c r="Y25" s="114">
        <v>0</v>
      </c>
      <c r="Z25" s="115">
        <v>12</v>
      </c>
      <c r="AA25" s="108">
        <v>6</v>
      </c>
      <c r="AB25" s="114">
        <v>0</v>
      </c>
      <c r="AC25" s="114">
        <v>0</v>
      </c>
      <c r="AD25" s="108">
        <v>6</v>
      </c>
      <c r="AE25" s="126">
        <v>12</v>
      </c>
      <c r="AF25" s="114">
        <v>0</v>
      </c>
      <c r="AG25" s="114">
        <v>0</v>
      </c>
      <c r="AH25" s="126">
        <v>12</v>
      </c>
    </row>
    <row r="26" spans="1:37" ht="15.5" x14ac:dyDescent="0.35">
      <c r="A26" s="145"/>
      <c r="B26" s="9" t="s">
        <v>31</v>
      </c>
      <c r="C26" s="25">
        <v>15</v>
      </c>
      <c r="D26" s="26">
        <v>1</v>
      </c>
      <c r="E26" s="26">
        <v>0</v>
      </c>
      <c r="F26" s="18">
        <f t="shared" si="2"/>
        <v>16</v>
      </c>
      <c r="G26" s="25">
        <v>17</v>
      </c>
      <c r="H26" s="26">
        <v>0</v>
      </c>
      <c r="I26" s="26">
        <v>0</v>
      </c>
      <c r="J26" s="18">
        <f t="shared" si="0"/>
        <v>17</v>
      </c>
      <c r="K26" s="49">
        <v>16</v>
      </c>
      <c r="L26" s="26">
        <v>0</v>
      </c>
      <c r="M26" s="39">
        <v>0</v>
      </c>
      <c r="N26" s="27">
        <f t="shared" si="1"/>
        <v>16</v>
      </c>
      <c r="O26" s="26">
        <v>16</v>
      </c>
      <c r="P26" s="26">
        <v>2</v>
      </c>
      <c r="Q26" s="26">
        <v>0</v>
      </c>
      <c r="R26" s="27">
        <f t="shared" si="3"/>
        <v>18</v>
      </c>
      <c r="S26" s="43">
        <v>22</v>
      </c>
      <c r="T26" s="43">
        <v>0</v>
      </c>
      <c r="U26" s="43">
        <v>0</v>
      </c>
      <c r="V26" s="90">
        <v>22</v>
      </c>
      <c r="W26" s="109">
        <v>21</v>
      </c>
      <c r="X26" s="85">
        <v>0</v>
      </c>
      <c r="Y26" s="85">
        <v>0</v>
      </c>
      <c r="Z26" s="116">
        <v>21</v>
      </c>
      <c r="AA26" s="109">
        <v>17</v>
      </c>
      <c r="AB26" s="85">
        <v>0</v>
      </c>
      <c r="AC26" s="85">
        <v>0</v>
      </c>
      <c r="AD26" s="109">
        <v>17</v>
      </c>
      <c r="AE26" s="127">
        <v>9</v>
      </c>
      <c r="AF26" s="85">
        <v>0</v>
      </c>
      <c r="AG26" s="85">
        <v>0</v>
      </c>
      <c r="AH26" s="127">
        <v>9</v>
      </c>
    </row>
    <row r="27" spans="1:37" ht="15.5" x14ac:dyDescent="0.35">
      <c r="A27" s="145"/>
      <c r="B27" s="9" t="s">
        <v>32</v>
      </c>
      <c r="C27" s="25">
        <v>6</v>
      </c>
      <c r="D27" s="26">
        <v>2</v>
      </c>
      <c r="E27" s="26">
        <v>0</v>
      </c>
      <c r="F27" s="18">
        <f t="shared" si="2"/>
        <v>8</v>
      </c>
      <c r="G27" s="25">
        <v>9</v>
      </c>
      <c r="H27" s="26">
        <v>0</v>
      </c>
      <c r="I27" s="26">
        <v>0</v>
      </c>
      <c r="J27" s="18">
        <f t="shared" si="0"/>
        <v>9</v>
      </c>
      <c r="K27" s="49">
        <v>10</v>
      </c>
      <c r="L27" s="26">
        <v>0</v>
      </c>
      <c r="M27" s="39">
        <v>0</v>
      </c>
      <c r="N27" s="27">
        <f t="shared" si="1"/>
        <v>10</v>
      </c>
      <c r="O27" s="26">
        <v>2</v>
      </c>
      <c r="P27" s="26">
        <v>5</v>
      </c>
      <c r="Q27" s="26">
        <v>0</v>
      </c>
      <c r="R27" s="27">
        <f t="shared" si="3"/>
        <v>7</v>
      </c>
      <c r="S27" s="43">
        <v>5</v>
      </c>
      <c r="T27" s="43">
        <v>0</v>
      </c>
      <c r="U27" s="43">
        <v>0</v>
      </c>
      <c r="V27" s="90">
        <v>5</v>
      </c>
      <c r="W27" s="109">
        <v>2</v>
      </c>
      <c r="X27" s="85">
        <v>0</v>
      </c>
      <c r="Y27" s="85">
        <v>0</v>
      </c>
      <c r="Z27" s="116">
        <v>2</v>
      </c>
      <c r="AA27" s="109">
        <v>3</v>
      </c>
      <c r="AB27" s="85">
        <v>0</v>
      </c>
      <c r="AC27" s="85">
        <v>0</v>
      </c>
      <c r="AD27" s="109">
        <v>3</v>
      </c>
      <c r="AE27" s="127">
        <v>12</v>
      </c>
      <c r="AF27" s="85">
        <v>0</v>
      </c>
      <c r="AG27" s="85">
        <v>0</v>
      </c>
      <c r="AH27" s="127">
        <v>12</v>
      </c>
    </row>
    <row r="28" spans="1:37" ht="16" thickBot="1" x14ac:dyDescent="0.4">
      <c r="A28" s="146"/>
      <c r="B28" s="11" t="s">
        <v>33</v>
      </c>
      <c r="C28" s="33">
        <v>1</v>
      </c>
      <c r="D28" s="34">
        <v>6</v>
      </c>
      <c r="E28" s="34">
        <v>0</v>
      </c>
      <c r="F28" s="20">
        <f t="shared" si="2"/>
        <v>7</v>
      </c>
      <c r="G28" s="33">
        <v>21</v>
      </c>
      <c r="H28" s="34">
        <v>0</v>
      </c>
      <c r="I28" s="34">
        <v>0</v>
      </c>
      <c r="J28" s="20">
        <f t="shared" si="0"/>
        <v>21</v>
      </c>
      <c r="K28" s="50">
        <v>21</v>
      </c>
      <c r="L28" s="29">
        <v>0</v>
      </c>
      <c r="M28" s="40">
        <v>0</v>
      </c>
      <c r="N28" s="30">
        <f t="shared" si="1"/>
        <v>21</v>
      </c>
      <c r="O28" s="29">
        <v>12</v>
      </c>
      <c r="P28" s="29">
        <v>8</v>
      </c>
      <c r="Q28" s="29">
        <v>0</v>
      </c>
      <c r="R28" s="30">
        <f t="shared" si="3"/>
        <v>20</v>
      </c>
      <c r="S28" s="44">
        <v>17</v>
      </c>
      <c r="T28" s="44">
        <v>0</v>
      </c>
      <c r="U28" s="44">
        <v>0</v>
      </c>
      <c r="V28" s="91">
        <v>17</v>
      </c>
      <c r="W28" s="112">
        <v>22</v>
      </c>
      <c r="X28" s="117">
        <v>0</v>
      </c>
      <c r="Y28" s="117">
        <v>0</v>
      </c>
      <c r="Z28" s="118">
        <v>22</v>
      </c>
      <c r="AA28" s="112">
        <v>17</v>
      </c>
      <c r="AB28" s="117">
        <v>0</v>
      </c>
      <c r="AC28" s="117">
        <v>0</v>
      </c>
      <c r="AD28" s="112">
        <v>17</v>
      </c>
      <c r="AE28" s="128">
        <v>11</v>
      </c>
      <c r="AF28" s="117">
        <v>0</v>
      </c>
      <c r="AG28" s="117">
        <v>0</v>
      </c>
      <c r="AH28" s="128">
        <v>11</v>
      </c>
    </row>
    <row r="29" spans="1:37" ht="18" customHeight="1" thickBot="1" x14ac:dyDescent="0.4">
      <c r="A29" s="46" t="s">
        <v>34</v>
      </c>
      <c r="B29" s="7"/>
      <c r="C29" s="47">
        <f>SUM(C5:C28)</f>
        <v>526</v>
      </c>
      <c r="D29" s="21">
        <f>SUM(D5:D28)</f>
        <v>199</v>
      </c>
      <c r="E29" s="21">
        <f>SUM(E5:E28)</f>
        <v>0</v>
      </c>
      <c r="F29" s="21">
        <f t="shared" si="2"/>
        <v>725</v>
      </c>
      <c r="G29" s="14">
        <f>SUM(G5:G28)</f>
        <v>720</v>
      </c>
      <c r="H29" s="21">
        <f>SUM(H5:H28)</f>
        <v>0</v>
      </c>
      <c r="I29" s="21">
        <f>SUM(I5:I28)</f>
        <v>0</v>
      </c>
      <c r="J29" s="21">
        <f t="shared" si="0"/>
        <v>720</v>
      </c>
      <c r="K29" s="47">
        <f>SUM(K5:K28)</f>
        <v>767</v>
      </c>
      <c r="L29" s="21">
        <f>SUM(L5:L28)</f>
        <v>0</v>
      </c>
      <c r="M29" s="35">
        <f>SUM(M5:M28)</f>
        <v>0</v>
      </c>
      <c r="N29" s="35">
        <f t="shared" si="1"/>
        <v>767</v>
      </c>
      <c r="O29" s="21">
        <v>538</v>
      </c>
      <c r="P29" s="21">
        <v>0</v>
      </c>
      <c r="Q29" s="21">
        <v>0</v>
      </c>
      <c r="R29" s="35">
        <f>SUM(R5:R28)</f>
        <v>765</v>
      </c>
      <c r="S29" s="45">
        <f>SUM(S5:S28)</f>
        <v>792</v>
      </c>
      <c r="T29" s="45">
        <v>0</v>
      </c>
      <c r="U29" s="45">
        <v>0</v>
      </c>
      <c r="V29" s="92">
        <f>SUM(V5:V28)</f>
        <v>792</v>
      </c>
      <c r="W29" s="107">
        <f>SUM(W5:W28)</f>
        <v>809</v>
      </c>
      <c r="X29" s="107">
        <v>0</v>
      </c>
      <c r="Y29" s="107">
        <v>0</v>
      </c>
      <c r="Z29" s="107">
        <v>809</v>
      </c>
      <c r="AA29" s="107">
        <f>SUM(AA5:AA28)</f>
        <v>661</v>
      </c>
      <c r="AB29" s="107">
        <v>0</v>
      </c>
      <c r="AC29" s="107">
        <v>0</v>
      </c>
      <c r="AD29" s="107">
        <f>SUM(AD5:AD28)</f>
        <v>661</v>
      </c>
      <c r="AE29" s="107">
        <f>SUM(AE5:AE28)</f>
        <v>688</v>
      </c>
      <c r="AF29" s="107">
        <v>0</v>
      </c>
      <c r="AG29" s="107">
        <v>0</v>
      </c>
      <c r="AH29" s="107">
        <f>SUM(AH5:AH28)</f>
        <v>688</v>
      </c>
    </row>
    <row r="30" spans="1:37" ht="18.5" x14ac:dyDescent="0.35">
      <c r="F30" s="3"/>
      <c r="G30" s="3"/>
      <c r="H30" s="3"/>
      <c r="I30" s="143" t="s">
        <v>35</v>
      </c>
      <c r="J30" s="143"/>
      <c r="K30" s="143"/>
      <c r="L30" s="143"/>
      <c r="M30" s="143"/>
      <c r="P30" s="1"/>
      <c r="Q30" s="1"/>
      <c r="R30" s="1"/>
      <c r="S30" s="1"/>
      <c r="T30" s="1"/>
      <c r="U30" s="1"/>
      <c r="V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2" spans="1:37" ht="23.5" customHeight="1" x14ac:dyDescent="0.35">
      <c r="H32" s="52"/>
      <c r="I32" s="52"/>
      <c r="J32" s="52"/>
      <c r="K32" s="52"/>
      <c r="L32" s="52"/>
    </row>
    <row r="60" ht="28.5" customHeight="1" x14ac:dyDescent="0.35"/>
  </sheetData>
  <mergeCells count="17">
    <mergeCell ref="I30:M30"/>
    <mergeCell ref="A16:A19"/>
    <mergeCell ref="A20:A24"/>
    <mergeCell ref="A25:A28"/>
    <mergeCell ref="A3:B4"/>
    <mergeCell ref="A5:A7"/>
    <mergeCell ref="A8:A10"/>
    <mergeCell ref="A11:A15"/>
    <mergeCell ref="AA3:AD3"/>
    <mergeCell ref="AE3:AH3"/>
    <mergeCell ref="A1:X1"/>
    <mergeCell ref="W3:Z3"/>
    <mergeCell ref="S3:V3"/>
    <mergeCell ref="C3:F3"/>
    <mergeCell ref="G3:J3"/>
    <mergeCell ref="K3:N3"/>
    <mergeCell ref="O3:R3"/>
  </mergeCells>
  <pageMargins left="0.7" right="0.7" top="0.75" bottom="0.75" header="0.3" footer="0.3"/>
  <pageSetup paperSize="9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235FE-897E-4466-A517-85EC47B62155}">
  <dimension ref="A1:V18"/>
  <sheetViews>
    <sheetView topLeftCell="A7" workbookViewId="0">
      <selection sqref="A1:H1"/>
    </sheetView>
  </sheetViews>
  <sheetFormatPr defaultRowHeight="18.5" x14ac:dyDescent="0.45"/>
  <cols>
    <col min="1" max="1" width="25.90625" customWidth="1"/>
    <col min="14" max="16" width="8.7265625" style="75"/>
  </cols>
  <sheetData>
    <row r="1" spans="1:22" x14ac:dyDescent="0.35">
      <c r="A1" s="151" t="s">
        <v>69</v>
      </c>
      <c r="B1" s="151"/>
      <c r="C1" s="151"/>
      <c r="D1" s="151"/>
      <c r="E1" s="151"/>
      <c r="F1" s="151"/>
      <c r="G1" s="151"/>
      <c r="H1" s="151"/>
      <c r="I1" s="2"/>
      <c r="J1" s="2"/>
      <c r="K1" s="2"/>
      <c r="L1" s="2"/>
      <c r="M1" s="2"/>
      <c r="N1" s="64"/>
      <c r="O1" s="64"/>
      <c r="P1" s="64"/>
      <c r="Q1" s="2"/>
      <c r="R1" s="2"/>
      <c r="S1" s="2"/>
      <c r="T1" s="2"/>
      <c r="U1" s="2"/>
      <c r="V1" s="2"/>
    </row>
    <row r="2" spans="1:22" ht="19" thickBo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64"/>
      <c r="O2" s="64"/>
      <c r="P2" s="64"/>
      <c r="Q2" s="2"/>
      <c r="R2" s="2"/>
      <c r="S2" s="1"/>
      <c r="T2" s="2"/>
      <c r="U2" s="2"/>
      <c r="V2" s="1"/>
    </row>
    <row r="3" spans="1:22" ht="19" thickBot="1" x14ac:dyDescent="0.4">
      <c r="A3" s="159" t="s">
        <v>36</v>
      </c>
      <c r="B3" s="155">
        <v>2018</v>
      </c>
      <c r="C3" s="156"/>
      <c r="D3" s="158"/>
      <c r="E3" s="155">
        <v>2019</v>
      </c>
      <c r="F3" s="156"/>
      <c r="G3" s="157"/>
      <c r="H3" s="155">
        <v>2020</v>
      </c>
      <c r="I3" s="156"/>
      <c r="J3" s="158"/>
      <c r="K3" s="155">
        <v>2021</v>
      </c>
      <c r="L3" s="156"/>
      <c r="M3" s="157"/>
      <c r="N3" s="152">
        <v>2022</v>
      </c>
      <c r="O3" s="153"/>
      <c r="P3" s="154"/>
    </row>
    <row r="4" spans="1:22" ht="19" thickBot="1" x14ac:dyDescent="0.4">
      <c r="A4" s="160"/>
      <c r="B4" s="58" t="s">
        <v>54</v>
      </c>
      <c r="C4" s="58" t="s">
        <v>38</v>
      </c>
      <c r="D4" s="59" t="s">
        <v>1</v>
      </c>
      <c r="E4" s="58" t="s">
        <v>54</v>
      </c>
      <c r="F4" s="58" t="s">
        <v>38</v>
      </c>
      <c r="G4" s="60" t="s">
        <v>1</v>
      </c>
      <c r="H4" s="58" t="s">
        <v>37</v>
      </c>
      <c r="I4" s="58" t="s">
        <v>38</v>
      </c>
      <c r="J4" s="59" t="s">
        <v>1</v>
      </c>
      <c r="K4" s="58" t="s">
        <v>54</v>
      </c>
      <c r="L4" s="58" t="s">
        <v>38</v>
      </c>
      <c r="M4" s="60" t="s">
        <v>1</v>
      </c>
      <c r="N4" s="93" t="s">
        <v>54</v>
      </c>
      <c r="O4" s="93" t="s">
        <v>38</v>
      </c>
      <c r="P4" s="94" t="s">
        <v>1</v>
      </c>
    </row>
    <row r="5" spans="1:22" ht="25.5" customHeight="1" x14ac:dyDescent="0.35">
      <c r="A5" s="54" t="s">
        <v>60</v>
      </c>
      <c r="B5" s="61">
        <v>3200</v>
      </c>
      <c r="C5" s="62">
        <v>3642</v>
      </c>
      <c r="D5" s="63">
        <f>SUM(B5:C5)</f>
        <v>6842</v>
      </c>
      <c r="E5" s="61">
        <v>2423</v>
      </c>
      <c r="F5" s="61">
        <v>2304</v>
      </c>
      <c r="G5" s="64">
        <v>4724</v>
      </c>
      <c r="H5" s="61">
        <v>2415</v>
      </c>
      <c r="I5" s="61">
        <v>2487</v>
      </c>
      <c r="J5" s="63">
        <f>SUM(H5+I5)</f>
        <v>4902</v>
      </c>
      <c r="K5" s="61">
        <v>2334</v>
      </c>
      <c r="L5" s="61">
        <v>2503</v>
      </c>
      <c r="M5" s="86">
        <f>SUM(K5:L5)</f>
        <v>4837</v>
      </c>
      <c r="N5" s="95">
        <v>1958</v>
      </c>
      <c r="O5" s="96">
        <v>2382</v>
      </c>
      <c r="P5" s="97">
        <v>4340</v>
      </c>
    </row>
    <row r="6" spans="1:22" ht="25.5" customHeight="1" x14ac:dyDescent="0.35">
      <c r="A6" s="55" t="s">
        <v>39</v>
      </c>
      <c r="B6" s="61">
        <v>659</v>
      </c>
      <c r="C6" s="61">
        <v>307</v>
      </c>
      <c r="D6" s="63">
        <f t="shared" ref="D6:D15" si="0">SUM(B6:C6)</f>
        <v>966</v>
      </c>
      <c r="E6" s="61">
        <v>880</v>
      </c>
      <c r="F6" s="61">
        <v>262</v>
      </c>
      <c r="G6" s="64">
        <f>SUM(E6:F6)</f>
        <v>1142</v>
      </c>
      <c r="H6" s="61">
        <v>795</v>
      </c>
      <c r="I6" s="61">
        <v>333</v>
      </c>
      <c r="J6" s="63">
        <f t="shared" ref="J6:J15" si="1">SUM(H6+I6)</f>
        <v>1128</v>
      </c>
      <c r="K6" s="61">
        <v>899</v>
      </c>
      <c r="L6" s="61">
        <v>347</v>
      </c>
      <c r="M6" s="64">
        <f t="shared" ref="M6:M15" si="2">SUM(K6:L6)</f>
        <v>1246</v>
      </c>
      <c r="N6" s="98">
        <v>724</v>
      </c>
      <c r="O6" s="99">
        <v>400</v>
      </c>
      <c r="P6" s="100">
        <v>1124</v>
      </c>
    </row>
    <row r="7" spans="1:22" ht="26.5" customHeight="1" x14ac:dyDescent="0.35">
      <c r="A7" s="55" t="s">
        <v>40</v>
      </c>
      <c r="B7" s="61">
        <v>422</v>
      </c>
      <c r="C7" s="61">
        <v>103</v>
      </c>
      <c r="D7" s="63">
        <f t="shared" si="0"/>
        <v>525</v>
      </c>
      <c r="E7" s="61">
        <v>337</v>
      </c>
      <c r="F7" s="61">
        <v>174</v>
      </c>
      <c r="G7" s="64">
        <f t="shared" ref="G7:G15" si="3">SUM(E7:F7)</f>
        <v>511</v>
      </c>
      <c r="H7" s="61">
        <v>347</v>
      </c>
      <c r="I7" s="61">
        <v>188</v>
      </c>
      <c r="J7" s="63">
        <f t="shared" si="1"/>
        <v>535</v>
      </c>
      <c r="K7" s="61">
        <v>349</v>
      </c>
      <c r="L7" s="61">
        <v>192</v>
      </c>
      <c r="M7" s="64">
        <f t="shared" si="2"/>
        <v>541</v>
      </c>
      <c r="N7" s="98">
        <v>350</v>
      </c>
      <c r="O7" s="99">
        <v>113</v>
      </c>
      <c r="P7" s="100">
        <v>463</v>
      </c>
    </row>
    <row r="8" spans="1:22" ht="27" customHeight="1" x14ac:dyDescent="0.35">
      <c r="A8" s="55" t="s">
        <v>41</v>
      </c>
      <c r="B8" s="61">
        <v>527</v>
      </c>
      <c r="C8" s="61">
        <v>390</v>
      </c>
      <c r="D8" s="63">
        <f t="shared" si="0"/>
        <v>917</v>
      </c>
      <c r="E8" s="61">
        <v>727</v>
      </c>
      <c r="F8" s="61">
        <v>238</v>
      </c>
      <c r="G8" s="64">
        <f t="shared" si="3"/>
        <v>965</v>
      </c>
      <c r="H8" s="61">
        <v>564</v>
      </c>
      <c r="I8" s="61">
        <v>405</v>
      </c>
      <c r="J8" s="63">
        <f t="shared" si="1"/>
        <v>969</v>
      </c>
      <c r="K8" s="61">
        <v>621</v>
      </c>
      <c r="L8" s="61">
        <v>543</v>
      </c>
      <c r="M8" s="64">
        <f t="shared" si="2"/>
        <v>1164</v>
      </c>
      <c r="N8" s="98">
        <v>777</v>
      </c>
      <c r="O8" s="99">
        <v>459</v>
      </c>
      <c r="P8" s="100">
        <v>1236</v>
      </c>
    </row>
    <row r="9" spans="1:22" ht="27" customHeight="1" x14ac:dyDescent="0.35">
      <c r="A9" s="55" t="s">
        <v>42</v>
      </c>
      <c r="B9" s="61">
        <v>318</v>
      </c>
      <c r="C9" s="61">
        <v>199</v>
      </c>
      <c r="D9" s="63">
        <f t="shared" si="0"/>
        <v>517</v>
      </c>
      <c r="E9" s="61">
        <v>332</v>
      </c>
      <c r="F9" s="61">
        <v>251</v>
      </c>
      <c r="G9" s="64">
        <f t="shared" si="3"/>
        <v>583</v>
      </c>
      <c r="H9" s="61">
        <v>492</v>
      </c>
      <c r="I9" s="61">
        <v>362</v>
      </c>
      <c r="J9" s="63">
        <f t="shared" si="1"/>
        <v>854</v>
      </c>
      <c r="K9" s="61">
        <v>497</v>
      </c>
      <c r="L9" s="61">
        <v>364</v>
      </c>
      <c r="M9" s="64">
        <f t="shared" si="2"/>
        <v>861</v>
      </c>
      <c r="N9" s="98">
        <v>537</v>
      </c>
      <c r="O9" s="99">
        <v>302</v>
      </c>
      <c r="P9" s="100">
        <v>839</v>
      </c>
    </row>
    <row r="10" spans="1:22" ht="25.5" customHeight="1" x14ac:dyDescent="0.35">
      <c r="A10" s="55" t="s">
        <v>62</v>
      </c>
      <c r="B10" s="65" t="s">
        <v>64</v>
      </c>
      <c r="C10" s="65" t="s">
        <v>64</v>
      </c>
      <c r="D10" s="66">
        <f t="shared" si="0"/>
        <v>0</v>
      </c>
      <c r="E10" s="65" t="s">
        <v>64</v>
      </c>
      <c r="F10" s="65" t="s">
        <v>64</v>
      </c>
      <c r="G10" s="67">
        <f t="shared" si="3"/>
        <v>0</v>
      </c>
      <c r="H10" s="65">
        <v>159</v>
      </c>
      <c r="I10" s="65">
        <v>72</v>
      </c>
      <c r="J10" s="66">
        <f t="shared" si="1"/>
        <v>231</v>
      </c>
      <c r="K10" s="65" t="s">
        <v>64</v>
      </c>
      <c r="L10" s="65" t="s">
        <v>64</v>
      </c>
      <c r="M10" s="67" t="s">
        <v>64</v>
      </c>
      <c r="N10" s="98" t="s">
        <v>65</v>
      </c>
      <c r="O10" s="99" t="s">
        <v>65</v>
      </c>
      <c r="P10" s="100" t="s">
        <v>66</v>
      </c>
    </row>
    <row r="11" spans="1:22" ht="26.5" customHeight="1" x14ac:dyDescent="0.35">
      <c r="A11" s="55" t="s">
        <v>43</v>
      </c>
      <c r="B11" s="65" t="s">
        <v>64</v>
      </c>
      <c r="C11" s="65" t="s">
        <v>64</v>
      </c>
      <c r="D11" s="66">
        <f t="shared" si="0"/>
        <v>0</v>
      </c>
      <c r="E11" s="65">
        <v>46</v>
      </c>
      <c r="F11" s="65">
        <v>0</v>
      </c>
      <c r="G11" s="67">
        <f t="shared" si="3"/>
        <v>46</v>
      </c>
      <c r="H11" s="65">
        <v>130</v>
      </c>
      <c r="I11" s="65">
        <v>14</v>
      </c>
      <c r="J11" s="66">
        <f t="shared" si="1"/>
        <v>144</v>
      </c>
      <c r="K11" s="65">
        <v>187</v>
      </c>
      <c r="L11" s="65">
        <v>57</v>
      </c>
      <c r="M11" s="67">
        <f t="shared" si="2"/>
        <v>244</v>
      </c>
      <c r="N11" s="98">
        <v>132</v>
      </c>
      <c r="O11" s="99">
        <v>52</v>
      </c>
      <c r="P11" s="100">
        <v>184</v>
      </c>
    </row>
    <row r="12" spans="1:22" ht="26" customHeight="1" x14ac:dyDescent="0.35">
      <c r="A12" s="55" t="s">
        <v>44</v>
      </c>
      <c r="B12" s="61">
        <v>292</v>
      </c>
      <c r="C12" s="61">
        <v>116</v>
      </c>
      <c r="D12" s="63">
        <f t="shared" si="0"/>
        <v>408</v>
      </c>
      <c r="E12" s="61">
        <v>403</v>
      </c>
      <c r="F12" s="61">
        <v>48</v>
      </c>
      <c r="G12" s="64">
        <f t="shared" si="3"/>
        <v>451</v>
      </c>
      <c r="H12" s="61">
        <v>391</v>
      </c>
      <c r="I12" s="61">
        <v>116</v>
      </c>
      <c r="J12" s="63">
        <f t="shared" si="1"/>
        <v>507</v>
      </c>
      <c r="K12" s="61">
        <v>283</v>
      </c>
      <c r="L12" s="61">
        <v>116</v>
      </c>
      <c r="M12" s="64">
        <f t="shared" si="2"/>
        <v>399</v>
      </c>
      <c r="N12" s="98">
        <v>233</v>
      </c>
      <c r="O12" s="99">
        <v>109</v>
      </c>
      <c r="P12" s="100">
        <v>342</v>
      </c>
    </row>
    <row r="13" spans="1:22" ht="26" customHeight="1" x14ac:dyDescent="0.35">
      <c r="A13" s="55" t="s">
        <v>45</v>
      </c>
      <c r="B13" s="61">
        <v>43</v>
      </c>
      <c r="C13" s="61">
        <v>0</v>
      </c>
      <c r="D13" s="63">
        <f t="shared" si="0"/>
        <v>43</v>
      </c>
      <c r="E13" s="61">
        <v>15</v>
      </c>
      <c r="F13" s="61">
        <v>0</v>
      </c>
      <c r="G13" s="64">
        <f t="shared" si="3"/>
        <v>15</v>
      </c>
      <c r="H13" s="61">
        <v>29</v>
      </c>
      <c r="I13" s="61">
        <v>0</v>
      </c>
      <c r="J13" s="63">
        <f t="shared" si="1"/>
        <v>29</v>
      </c>
      <c r="K13" s="61">
        <v>65</v>
      </c>
      <c r="L13" s="61">
        <v>0</v>
      </c>
      <c r="M13" s="64">
        <f t="shared" si="2"/>
        <v>65</v>
      </c>
      <c r="N13" s="98">
        <v>52</v>
      </c>
      <c r="O13" s="99">
        <v>0</v>
      </c>
      <c r="P13" s="100">
        <v>52</v>
      </c>
    </row>
    <row r="14" spans="1:22" ht="28" customHeight="1" x14ac:dyDescent="0.35">
      <c r="A14" s="55" t="s">
        <v>46</v>
      </c>
      <c r="B14" s="61">
        <v>243</v>
      </c>
      <c r="C14" s="61">
        <v>567</v>
      </c>
      <c r="D14" s="63">
        <f t="shared" si="0"/>
        <v>810</v>
      </c>
      <c r="E14" s="61">
        <v>379</v>
      </c>
      <c r="F14" s="61">
        <v>1107</v>
      </c>
      <c r="G14" s="64">
        <f t="shared" si="3"/>
        <v>1486</v>
      </c>
      <c r="H14" s="61">
        <v>434</v>
      </c>
      <c r="I14" s="61">
        <v>1475</v>
      </c>
      <c r="J14" s="63">
        <f t="shared" si="1"/>
        <v>1909</v>
      </c>
      <c r="K14" s="61">
        <v>330</v>
      </c>
      <c r="L14" s="61">
        <v>1650</v>
      </c>
      <c r="M14" s="64">
        <f t="shared" si="2"/>
        <v>1980</v>
      </c>
      <c r="N14" s="98">
        <v>434</v>
      </c>
      <c r="O14" s="99">
        <v>1531</v>
      </c>
      <c r="P14" s="100">
        <v>1965</v>
      </c>
    </row>
    <row r="15" spans="1:22" ht="30" customHeight="1" thickBot="1" x14ac:dyDescent="0.4">
      <c r="A15" s="57" t="s">
        <v>61</v>
      </c>
      <c r="B15" s="68">
        <v>30</v>
      </c>
      <c r="C15" s="68">
        <v>15</v>
      </c>
      <c r="D15" s="69">
        <f t="shared" si="0"/>
        <v>45</v>
      </c>
      <c r="E15" s="68">
        <v>189</v>
      </c>
      <c r="F15" s="68">
        <v>15</v>
      </c>
      <c r="G15" s="70">
        <f t="shared" si="3"/>
        <v>204</v>
      </c>
      <c r="H15" s="68">
        <v>246</v>
      </c>
      <c r="I15" s="68">
        <v>0</v>
      </c>
      <c r="J15" s="69">
        <f t="shared" si="1"/>
        <v>246</v>
      </c>
      <c r="K15" s="68">
        <v>118</v>
      </c>
      <c r="L15" s="68"/>
      <c r="M15" s="87">
        <f t="shared" si="2"/>
        <v>118</v>
      </c>
      <c r="N15" s="101">
        <v>516</v>
      </c>
      <c r="O15" s="102">
        <v>37</v>
      </c>
      <c r="P15" s="103">
        <v>553</v>
      </c>
    </row>
    <row r="16" spans="1:22" ht="27.5" customHeight="1" thickBot="1" x14ac:dyDescent="0.4">
      <c r="A16" s="56" t="s">
        <v>1</v>
      </c>
      <c r="B16" s="71">
        <f t="shared" ref="B16:M16" si="4">SUM(B5:B15)</f>
        <v>5734</v>
      </c>
      <c r="C16" s="71">
        <f t="shared" si="4"/>
        <v>5339</v>
      </c>
      <c r="D16" s="72">
        <f t="shared" si="4"/>
        <v>11073</v>
      </c>
      <c r="E16" s="71">
        <f t="shared" si="4"/>
        <v>5731</v>
      </c>
      <c r="F16" s="71">
        <f t="shared" si="4"/>
        <v>4399</v>
      </c>
      <c r="G16" s="72">
        <f t="shared" si="4"/>
        <v>10127</v>
      </c>
      <c r="H16" s="73">
        <f t="shared" si="4"/>
        <v>6002</v>
      </c>
      <c r="I16" s="73">
        <f t="shared" si="4"/>
        <v>5452</v>
      </c>
      <c r="J16" s="74">
        <f t="shared" si="4"/>
        <v>11454</v>
      </c>
      <c r="K16" s="71">
        <f t="shared" si="4"/>
        <v>5683</v>
      </c>
      <c r="L16" s="71">
        <f t="shared" si="4"/>
        <v>5772</v>
      </c>
      <c r="M16" s="88">
        <f t="shared" si="4"/>
        <v>11455</v>
      </c>
      <c r="N16" s="104">
        <v>5713</v>
      </c>
      <c r="O16" s="105">
        <v>5385</v>
      </c>
      <c r="P16" s="106">
        <v>11098</v>
      </c>
    </row>
    <row r="18" spans="1:1" ht="27" customHeight="1" x14ac:dyDescent="0.45">
      <c r="A18" s="53" t="s">
        <v>63</v>
      </c>
    </row>
  </sheetData>
  <mergeCells count="7">
    <mergeCell ref="A1:H1"/>
    <mergeCell ref="N3:P3"/>
    <mergeCell ref="E3:G3"/>
    <mergeCell ref="H3:J3"/>
    <mergeCell ref="A3:A4"/>
    <mergeCell ref="B3:D3"/>
    <mergeCell ref="K3:M3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120E-3176-46F5-8C14-9C9EF3A6AD6C}">
  <dimension ref="B2:H30"/>
  <sheetViews>
    <sheetView tabSelected="1" topLeftCell="A19" zoomScale="88" zoomScaleNormal="216" workbookViewId="0">
      <selection activeCell="J5" sqref="J5"/>
    </sheetView>
  </sheetViews>
  <sheetFormatPr defaultRowHeight="18.5" x14ac:dyDescent="0.45"/>
  <cols>
    <col min="1" max="1" width="2" customWidth="1"/>
    <col min="2" max="2" width="42.7265625" customWidth="1"/>
    <col min="3" max="3" width="13.08984375" customWidth="1"/>
    <col min="4" max="4" width="12.26953125" customWidth="1"/>
    <col min="5" max="5" width="12.7265625" customWidth="1"/>
    <col min="6" max="8" width="11.54296875" style="75" customWidth="1"/>
  </cols>
  <sheetData>
    <row r="2" spans="2:8" x14ac:dyDescent="0.35">
      <c r="B2" s="161" t="s">
        <v>68</v>
      </c>
      <c r="C2" s="161"/>
      <c r="D2" s="161"/>
      <c r="E2" s="161"/>
      <c r="F2" s="161"/>
      <c r="G2" s="161"/>
      <c r="H2" s="161"/>
    </row>
    <row r="3" spans="2:8" ht="41" customHeight="1" x14ac:dyDescent="0.35">
      <c r="B3" s="168" t="s">
        <v>47</v>
      </c>
      <c r="C3" s="165">
        <v>2019</v>
      </c>
      <c r="D3" s="165"/>
      <c r="E3" s="165"/>
      <c r="F3" s="165">
        <v>2020</v>
      </c>
      <c r="G3" s="165"/>
      <c r="H3" s="165"/>
    </row>
    <row r="4" spans="2:8" ht="35.5" customHeight="1" x14ac:dyDescent="0.35">
      <c r="B4" s="168"/>
      <c r="C4" s="121" t="s">
        <v>54</v>
      </c>
      <c r="D4" s="121" t="s">
        <v>38</v>
      </c>
      <c r="E4" s="121" t="s">
        <v>1</v>
      </c>
      <c r="F4" s="121" t="s">
        <v>54</v>
      </c>
      <c r="G4" s="121" t="s">
        <v>38</v>
      </c>
      <c r="H4" s="121" t="s">
        <v>1</v>
      </c>
    </row>
    <row r="5" spans="2:8" ht="35.5" customHeight="1" x14ac:dyDescent="0.35">
      <c r="B5" s="76" t="s">
        <v>48</v>
      </c>
      <c r="C5" s="78">
        <v>356</v>
      </c>
      <c r="D5" s="78">
        <v>135</v>
      </c>
      <c r="E5" s="78">
        <f t="shared" ref="E5:E12" si="0">D5+C5</f>
        <v>491</v>
      </c>
      <c r="F5" s="78">
        <v>507</v>
      </c>
      <c r="G5" s="78">
        <v>159</v>
      </c>
      <c r="H5" s="78">
        <f>SUM(F5:G5)</f>
        <v>666</v>
      </c>
    </row>
    <row r="6" spans="2:8" ht="32.5" customHeight="1" x14ac:dyDescent="0.35">
      <c r="B6" s="76" t="s">
        <v>49</v>
      </c>
      <c r="C6" s="78">
        <v>537</v>
      </c>
      <c r="D6" s="78">
        <v>186</v>
      </c>
      <c r="E6" s="78">
        <f t="shared" si="0"/>
        <v>723</v>
      </c>
      <c r="F6" s="78">
        <v>477</v>
      </c>
      <c r="G6" s="78">
        <v>145</v>
      </c>
      <c r="H6" s="78">
        <f t="shared" ref="H6:H13" si="1">SUM(F6:G6)</f>
        <v>622</v>
      </c>
    </row>
    <row r="7" spans="2:8" ht="31.5" customHeight="1" x14ac:dyDescent="0.35">
      <c r="B7" s="76" t="s">
        <v>50</v>
      </c>
      <c r="C7" s="78">
        <v>176</v>
      </c>
      <c r="D7" s="78">
        <v>0</v>
      </c>
      <c r="E7" s="78">
        <f t="shared" si="0"/>
        <v>176</v>
      </c>
      <c r="F7" s="78">
        <v>333</v>
      </c>
      <c r="G7" s="78">
        <v>0</v>
      </c>
      <c r="H7" s="78">
        <f t="shared" si="1"/>
        <v>333</v>
      </c>
    </row>
    <row r="8" spans="2:8" ht="33.5" customHeight="1" x14ac:dyDescent="0.35">
      <c r="B8" s="76" t="s">
        <v>51</v>
      </c>
      <c r="C8" s="78">
        <v>2146</v>
      </c>
      <c r="D8" s="78">
        <v>2900</v>
      </c>
      <c r="E8" s="78">
        <f t="shared" si="0"/>
        <v>5046</v>
      </c>
      <c r="F8" s="78">
        <v>1865</v>
      </c>
      <c r="G8" s="78">
        <v>3412</v>
      </c>
      <c r="H8" s="78">
        <f t="shared" si="1"/>
        <v>5277</v>
      </c>
    </row>
    <row r="9" spans="2:8" ht="34.5" customHeight="1" x14ac:dyDescent="0.35">
      <c r="B9" s="76" t="s">
        <v>52</v>
      </c>
      <c r="C9" s="78">
        <v>753</v>
      </c>
      <c r="D9" s="78">
        <v>60</v>
      </c>
      <c r="E9" s="78">
        <f t="shared" si="0"/>
        <v>813</v>
      </c>
      <c r="F9" s="78">
        <v>796</v>
      </c>
      <c r="G9" s="78">
        <v>217</v>
      </c>
      <c r="H9" s="78">
        <f t="shared" si="1"/>
        <v>1013</v>
      </c>
    </row>
    <row r="10" spans="2:8" ht="33.5" customHeight="1" x14ac:dyDescent="0.35">
      <c r="B10" s="76" t="s">
        <v>55</v>
      </c>
      <c r="C10" s="78">
        <v>181</v>
      </c>
      <c r="D10" s="78">
        <v>73</v>
      </c>
      <c r="E10" s="78">
        <f t="shared" si="0"/>
        <v>254</v>
      </c>
      <c r="F10" s="78">
        <v>217</v>
      </c>
      <c r="G10" s="78">
        <v>14</v>
      </c>
      <c r="H10" s="78">
        <f t="shared" si="1"/>
        <v>231</v>
      </c>
    </row>
    <row r="11" spans="2:8" ht="38" customHeight="1" x14ac:dyDescent="0.35">
      <c r="B11" s="76" t="s">
        <v>56</v>
      </c>
      <c r="C11" s="82">
        <v>1582</v>
      </c>
      <c r="D11" s="78">
        <v>1044</v>
      </c>
      <c r="E11" s="78">
        <f t="shared" si="0"/>
        <v>2626</v>
      </c>
      <c r="F11" s="78">
        <v>1808</v>
      </c>
      <c r="G11" s="78">
        <v>1505</v>
      </c>
      <c r="H11" s="78">
        <f t="shared" si="1"/>
        <v>3313</v>
      </c>
    </row>
    <row r="12" spans="2:8" ht="38.5" customHeight="1" x14ac:dyDescent="0.35">
      <c r="B12" s="76" t="s">
        <v>57</v>
      </c>
      <c r="C12" s="82">
        <v>0</v>
      </c>
      <c r="D12" s="78">
        <v>0</v>
      </c>
      <c r="E12" s="78">
        <f t="shared" si="0"/>
        <v>0</v>
      </c>
      <c r="F12" s="78">
        <v>0</v>
      </c>
      <c r="G12" s="78">
        <v>14</v>
      </c>
      <c r="H12" s="78">
        <f t="shared" si="1"/>
        <v>14</v>
      </c>
    </row>
    <row r="13" spans="2:8" ht="55.5" x14ac:dyDescent="0.35">
      <c r="B13" s="79" t="s">
        <v>53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f t="shared" si="1"/>
        <v>0</v>
      </c>
    </row>
    <row r="14" spans="2:8" ht="39.5" customHeight="1" x14ac:dyDescent="0.35">
      <c r="B14" s="84" t="s">
        <v>1</v>
      </c>
      <c r="C14" s="81">
        <f t="shared" ref="C14:H14" si="2">SUM(C5:C13)</f>
        <v>5731</v>
      </c>
      <c r="D14" s="81">
        <f t="shared" si="2"/>
        <v>4398</v>
      </c>
      <c r="E14" s="81">
        <f t="shared" si="2"/>
        <v>10129</v>
      </c>
      <c r="F14" s="81">
        <f t="shared" si="2"/>
        <v>6003</v>
      </c>
      <c r="G14" s="81">
        <f t="shared" si="2"/>
        <v>5466</v>
      </c>
      <c r="H14" s="81">
        <f t="shared" si="2"/>
        <v>11469</v>
      </c>
    </row>
    <row r="15" spans="2:8" ht="39.5" customHeight="1" x14ac:dyDescent="0.35">
      <c r="B15" s="122"/>
      <c r="C15" s="123"/>
      <c r="D15" s="123"/>
      <c r="E15" s="123"/>
      <c r="F15" s="123"/>
      <c r="G15" s="123"/>
      <c r="H15" s="123"/>
    </row>
    <row r="16" spans="2:8" ht="27" customHeight="1" x14ac:dyDescent="0.45">
      <c r="B16" s="166" t="s">
        <v>47</v>
      </c>
      <c r="C16" s="162">
        <v>2021</v>
      </c>
      <c r="D16" s="163"/>
      <c r="E16" s="164"/>
      <c r="F16" s="162">
        <v>2022</v>
      </c>
      <c r="G16" s="163"/>
      <c r="H16" s="164"/>
    </row>
    <row r="17" spans="2:8" x14ac:dyDescent="0.45">
      <c r="B17" s="167"/>
      <c r="C17" s="120" t="s">
        <v>54</v>
      </c>
      <c r="D17" s="120" t="s">
        <v>38</v>
      </c>
      <c r="E17" s="120" t="s">
        <v>1</v>
      </c>
      <c r="F17" s="124" t="s">
        <v>54</v>
      </c>
      <c r="G17" s="124" t="s">
        <v>38</v>
      </c>
      <c r="H17" s="124" t="s">
        <v>1</v>
      </c>
    </row>
    <row r="18" spans="2:8" ht="35" customHeight="1" x14ac:dyDescent="0.45">
      <c r="B18" s="76" t="s">
        <v>58</v>
      </c>
      <c r="C18" s="77">
        <v>786</v>
      </c>
      <c r="D18" s="77">
        <v>358</v>
      </c>
      <c r="E18" s="77">
        <f t="shared" ref="E18:E26" si="3">SUM(C18:D18)</f>
        <v>1144</v>
      </c>
      <c r="F18" s="77">
        <v>644</v>
      </c>
      <c r="G18" s="77">
        <v>250</v>
      </c>
      <c r="H18" s="77">
        <v>894</v>
      </c>
    </row>
    <row r="19" spans="2:8" ht="33" customHeight="1" x14ac:dyDescent="0.45">
      <c r="B19" s="76" t="s">
        <v>50</v>
      </c>
      <c r="C19" s="77">
        <v>225</v>
      </c>
      <c r="D19" s="77">
        <v>20</v>
      </c>
      <c r="E19" s="77">
        <f t="shared" si="3"/>
        <v>245</v>
      </c>
      <c r="F19" s="77">
        <v>82</v>
      </c>
      <c r="G19" s="77">
        <v>9</v>
      </c>
      <c r="H19" s="77">
        <v>91</v>
      </c>
    </row>
    <row r="20" spans="2:8" ht="31.5" customHeight="1" x14ac:dyDescent="0.45">
      <c r="B20" s="76" t="s">
        <v>51</v>
      </c>
      <c r="C20" s="77">
        <v>1939</v>
      </c>
      <c r="D20" s="77">
        <v>3568</v>
      </c>
      <c r="E20" s="77">
        <f t="shared" si="3"/>
        <v>5507</v>
      </c>
      <c r="F20" s="77">
        <v>2334</v>
      </c>
      <c r="G20" s="77">
        <v>3904</v>
      </c>
      <c r="H20" s="77">
        <v>6238</v>
      </c>
    </row>
    <row r="21" spans="2:8" ht="32" customHeight="1" x14ac:dyDescent="0.45">
      <c r="B21" s="76" t="s">
        <v>59</v>
      </c>
      <c r="C21" s="77">
        <v>736</v>
      </c>
      <c r="D21" s="77">
        <v>135</v>
      </c>
      <c r="E21" s="77">
        <f t="shared" si="3"/>
        <v>871</v>
      </c>
      <c r="F21" s="77">
        <v>587</v>
      </c>
      <c r="G21" s="77">
        <v>221</v>
      </c>
      <c r="H21" s="77">
        <v>808</v>
      </c>
    </row>
    <row r="22" spans="2:8" x14ac:dyDescent="0.45">
      <c r="B22" s="76" t="s">
        <v>52</v>
      </c>
      <c r="C22" s="77">
        <v>20</v>
      </c>
      <c r="D22" s="77">
        <v>0</v>
      </c>
      <c r="E22" s="77">
        <f t="shared" si="3"/>
        <v>20</v>
      </c>
      <c r="F22" s="77">
        <v>0</v>
      </c>
      <c r="G22" s="77">
        <v>9</v>
      </c>
      <c r="H22" s="77">
        <v>9</v>
      </c>
    </row>
    <row r="23" spans="2:8" ht="32" customHeight="1" x14ac:dyDescent="0.45">
      <c r="B23" s="76" t="s">
        <v>55</v>
      </c>
      <c r="C23" s="77">
        <v>110</v>
      </c>
      <c r="D23" s="77">
        <v>20</v>
      </c>
      <c r="E23" s="77">
        <f t="shared" si="3"/>
        <v>130</v>
      </c>
      <c r="F23" s="77">
        <v>152</v>
      </c>
      <c r="G23" s="77">
        <v>48</v>
      </c>
      <c r="H23" s="77">
        <v>200</v>
      </c>
    </row>
    <row r="24" spans="2:8" ht="28.5" customHeight="1" x14ac:dyDescent="0.45">
      <c r="B24" s="76" t="s">
        <v>56</v>
      </c>
      <c r="C24" s="77">
        <v>1854</v>
      </c>
      <c r="D24" s="77">
        <v>1669</v>
      </c>
      <c r="E24" s="77">
        <f t="shared" si="3"/>
        <v>3523</v>
      </c>
      <c r="F24" s="77">
        <v>1890</v>
      </c>
      <c r="G24" s="77">
        <v>938</v>
      </c>
      <c r="H24" s="77">
        <v>2828</v>
      </c>
    </row>
    <row r="25" spans="2:8" ht="30.5" customHeight="1" x14ac:dyDescent="0.45">
      <c r="B25" s="76" t="s">
        <v>57</v>
      </c>
      <c r="C25" s="77">
        <v>11</v>
      </c>
      <c r="D25" s="77">
        <v>0</v>
      </c>
      <c r="E25" s="77">
        <f t="shared" si="3"/>
        <v>11</v>
      </c>
      <c r="F25" s="77">
        <v>0</v>
      </c>
      <c r="G25" s="77">
        <v>6</v>
      </c>
      <c r="H25" s="77">
        <v>6</v>
      </c>
    </row>
    <row r="26" spans="2:8" ht="55.5" x14ac:dyDescent="0.45">
      <c r="B26" s="79" t="s">
        <v>53</v>
      </c>
      <c r="C26" s="77">
        <v>0</v>
      </c>
      <c r="D26" s="77">
        <v>0</v>
      </c>
      <c r="E26" s="77">
        <f t="shared" si="3"/>
        <v>0</v>
      </c>
      <c r="F26" s="77">
        <v>24</v>
      </c>
      <c r="G26" s="77">
        <v>0</v>
      </c>
      <c r="H26" s="77">
        <v>24</v>
      </c>
    </row>
    <row r="27" spans="2:8" ht="31" customHeight="1" x14ac:dyDescent="0.45">
      <c r="B27" s="83" t="s">
        <v>1</v>
      </c>
      <c r="C27" s="119">
        <f t="shared" ref="C27:E27" si="4">SUM(C18:C26)</f>
        <v>5681</v>
      </c>
      <c r="D27" s="119">
        <f t="shared" si="4"/>
        <v>5770</v>
      </c>
      <c r="E27" s="119">
        <f t="shared" si="4"/>
        <v>11451</v>
      </c>
      <c r="F27" s="80">
        <v>5713</v>
      </c>
      <c r="G27" s="80">
        <v>5385</v>
      </c>
      <c r="H27" s="80">
        <v>11098</v>
      </c>
    </row>
    <row r="28" spans="2:8" ht="23.5" customHeight="1" x14ac:dyDescent="0.45"/>
    <row r="29" spans="2:8" x14ac:dyDescent="0.45">
      <c r="B29" s="75"/>
    </row>
    <row r="30" spans="2:8" x14ac:dyDescent="0.45">
      <c r="B30" s="75" t="s">
        <v>70</v>
      </c>
    </row>
  </sheetData>
  <mergeCells count="7">
    <mergeCell ref="B2:H2"/>
    <mergeCell ref="C16:E16"/>
    <mergeCell ref="F3:H3"/>
    <mergeCell ref="B16:B17"/>
    <mergeCell ref="B3:B4"/>
    <mergeCell ref="C3:E3"/>
    <mergeCell ref="F16:H16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2023-11-10T06:14:17Z</cp:lastPrinted>
  <dcterms:created xsi:type="dcterms:W3CDTF">2015-06-05T18:17:20Z</dcterms:created>
  <dcterms:modified xsi:type="dcterms:W3CDTF">2025-06-20T08:09:58Z</dcterms:modified>
</cp:coreProperties>
</file>